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K:\5 MFt feletti szerződések\Adatszolgáltatás honlaprra\"/>
    </mc:Choice>
  </mc:AlternateContent>
  <xr:revisionPtr revIDLastSave="0" documentId="8_{1529309F-2153-45CF-9F41-34DDC3FC7DDC}" xr6:coauthVersionLast="47" xr6:coauthVersionMax="47" xr10:uidLastSave="{00000000-0000-0000-0000-000000000000}"/>
  <bookViews>
    <workbookView xWindow="28680" yWindow="-120" windowWidth="29040" windowHeight="15720" xr2:uid="{EA313EFE-144B-40D2-AC74-A1E1B4A8C7EF}"/>
  </bookViews>
  <sheets>
    <sheet name="szerződések 2025" sheetId="1" r:id="rId1"/>
  </sheets>
  <definedNames>
    <definedName name="_xlnm._FilterDatabase" localSheetId="0" hidden="1">'szerződések 2025'!$C$3:$T$32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U32" i="1" l="1"/>
  <c r="U31" i="1"/>
  <c r="U30" i="1"/>
  <c r="T30" i="1"/>
  <c r="U29" i="1"/>
  <c r="T29" i="1"/>
  <c r="U28" i="1"/>
  <c r="T28" i="1"/>
  <c r="U27" i="1"/>
  <c r="T27" i="1"/>
  <c r="U26" i="1"/>
  <c r="T26" i="1"/>
  <c r="U25" i="1"/>
  <c r="U24" i="1"/>
  <c r="U23" i="1"/>
  <c r="T23" i="1"/>
  <c r="U22" i="1"/>
  <c r="T22" i="1"/>
  <c r="U21" i="1"/>
  <c r="T21" i="1"/>
  <c r="U20" i="1"/>
  <c r="T20" i="1"/>
  <c r="U19" i="1"/>
  <c r="T19" i="1"/>
  <c r="U18" i="1"/>
  <c r="U17" i="1"/>
  <c r="U16" i="1"/>
  <c r="T16" i="1"/>
  <c r="U15" i="1"/>
  <c r="T15" i="1"/>
  <c r="U14" i="1"/>
  <c r="T14" i="1"/>
  <c r="U13" i="1"/>
  <c r="T13" i="1"/>
  <c r="U12" i="1"/>
  <c r="T12" i="1"/>
  <c r="U11" i="1"/>
  <c r="U10" i="1"/>
  <c r="U9" i="1"/>
  <c r="T9" i="1"/>
  <c r="U8" i="1"/>
  <c r="T8" i="1"/>
  <c r="U7" i="1"/>
  <c r="T7" i="1"/>
  <c r="T6" i="1"/>
  <c r="K6" i="1"/>
  <c r="U6" i="1" s="1"/>
  <c r="U5" i="1"/>
  <c r="U4" i="1"/>
  <c r="U1" i="1"/>
  <c r="T5" i="1" s="1"/>
  <c r="T10" i="1" l="1"/>
  <c r="T17" i="1"/>
  <c r="T24" i="1"/>
  <c r="T31" i="1"/>
  <c r="T4" i="1"/>
  <c r="T11" i="1"/>
  <c r="T18" i="1"/>
  <c r="T25" i="1"/>
  <c r="T32" i="1"/>
</calcChain>
</file>

<file path=xl/sharedStrings.xml><?xml version="1.0" encoding="utf-8"?>
<sst xmlns="http://schemas.openxmlformats.org/spreadsheetml/2006/main" count="288" uniqueCount="171">
  <si>
    <t>I. ALAPADATOK</t>
  </si>
  <si>
    <t>II. KÖZBESZERZÉS EREDMÉNYEKÉNT KÖTÖTT SZERZŐDÉSEK ADATAI</t>
  </si>
  <si>
    <t>1.</t>
  </si>
  <si>
    <t>2.</t>
  </si>
  <si>
    <t>3.</t>
  </si>
  <si>
    <t>4.</t>
  </si>
  <si>
    <t>5.</t>
  </si>
  <si>
    <t>6.</t>
  </si>
  <si>
    <t>7.</t>
  </si>
  <si>
    <t>8.</t>
  </si>
  <si>
    <t>9.</t>
  </si>
  <si>
    <t>10.</t>
  </si>
  <si>
    <t>11.</t>
  </si>
  <si>
    <t>12.</t>
  </si>
  <si>
    <t>13.</t>
  </si>
  <si>
    <t>14.</t>
  </si>
  <si>
    <t>15.</t>
  </si>
  <si>
    <t>16.</t>
  </si>
  <si>
    <t>17.</t>
  </si>
  <si>
    <t>Sorszám</t>
  </si>
  <si>
    <r>
      <t xml:space="preserve">Szerződés típusa </t>
    </r>
    <r>
      <rPr>
        <sz val="11"/>
        <color rgb="FF000000"/>
        <rFont val="Calibri"/>
        <family val="2"/>
        <charset val="238"/>
      </rPr>
      <t>(az Infotv. 37/C. § (2) bekezdés a)-c) pontjában meghatározott jogalap, illetve forma)</t>
    </r>
  </si>
  <si>
    <t>Szerződő fél/
kedvezményezett megnevezése</t>
  </si>
  <si>
    <t xml:space="preserve">Szerződő fél/
kedvezményezett természetes személynek minősül-e?
 </t>
  </si>
  <si>
    <r>
      <t xml:space="preserve">Szerződő fél/kedvezményezett székhelye
</t>
    </r>
    <r>
      <rPr>
        <sz val="11"/>
        <color rgb="FF000000"/>
        <rFont val="Calibri"/>
        <family val="2"/>
        <charset val="238"/>
      </rPr>
      <t>(amennyiben nem természetes személynek minősül)</t>
    </r>
  </si>
  <si>
    <r>
      <t xml:space="preserve">Szerződő fél/
kedvezményezett adószáma
</t>
    </r>
    <r>
      <rPr>
        <sz val="11"/>
        <color rgb="FF000000"/>
        <rFont val="Calibri"/>
        <family val="2"/>
        <charset val="238"/>
      </rPr>
      <t>(amennyiben van)</t>
    </r>
  </si>
  <si>
    <t>Szerződés/Támogatás tárgya</t>
  </si>
  <si>
    <t>Megvalósítás/Teljesítés helye</t>
  </si>
  <si>
    <t>Teljesítés kezdő időpontja</t>
  </si>
  <si>
    <t>Teljesítés záró időpontja</t>
  </si>
  <si>
    <t xml:space="preserve">Szerződés értéke/Támogatás összege és pénzneme </t>
  </si>
  <si>
    <r>
      <rPr>
        <b/>
        <sz val="11"/>
        <color rgb="FF000000"/>
        <rFont val="Calibri"/>
        <family val="2"/>
        <charset val="238"/>
      </rPr>
      <t>Kifizetés időpontja</t>
    </r>
    <r>
      <rPr>
        <sz val="11"/>
        <color rgb="FF000000"/>
        <rFont val="Calibri"/>
        <family val="2"/>
        <charset val="238"/>
      </rPr>
      <t xml:space="preserve"> (amennyiben megtörtént)</t>
    </r>
  </si>
  <si>
    <t>EU-s forrás aránya (%)</t>
  </si>
  <si>
    <t>Hazai forrás aránya (%)</t>
  </si>
  <si>
    <t>Ajánlattevő(k) száma és neve</t>
  </si>
  <si>
    <r>
      <rPr>
        <b/>
        <sz val="11"/>
        <color rgb="FF000000"/>
        <rFont val="Calibri"/>
        <family val="2"/>
        <charset val="238"/>
      </rPr>
      <t xml:space="preserve">Eljárás EKR azonosítója
</t>
    </r>
    <r>
      <rPr>
        <sz val="11"/>
        <color rgb="FF000000"/>
        <rFont val="Calibri"/>
        <family val="2"/>
        <charset val="238"/>
      </rPr>
      <t>(amennyiben van)</t>
    </r>
  </si>
  <si>
    <t xml:space="preserve">Eljárás részletes adatainak ekr.gov.hu weboldalon található pontos elérhetősége (link) </t>
  </si>
  <si>
    <r>
      <t>Nevesített alvállalkozó neve</t>
    </r>
    <r>
      <rPr>
        <sz val="11"/>
        <color rgb="FF000000"/>
        <rFont val="Calibri"/>
        <family val="2"/>
        <charset val="238"/>
      </rPr>
      <t xml:space="preserve"> (amennyiben bevonásra került),</t>
    </r>
    <r>
      <rPr>
        <b/>
        <sz val="11"/>
        <color rgb="FF000000"/>
        <rFont val="Calibri"/>
        <family val="2"/>
        <charset val="238"/>
      </rPr>
      <t xml:space="preserve"> továbbá a nevesített gyártó neve </t>
    </r>
    <r>
      <rPr>
        <sz val="11"/>
        <color rgb="FF000000"/>
        <rFont val="Calibri"/>
        <family val="2"/>
        <charset val="238"/>
      </rPr>
      <t>(amennyiben értelmezhető)</t>
    </r>
  </si>
  <si>
    <r>
      <t xml:space="preserve"> Alvállalkozói díj összege </t>
    </r>
    <r>
      <rPr>
        <sz val="11"/>
        <color rgb="FF000000"/>
        <rFont val="Calibri"/>
        <family val="2"/>
        <charset val="238"/>
      </rPr>
      <t>(amennyiben a nevesített alvállalkozó díja meghatározott)</t>
    </r>
  </si>
  <si>
    <t>Hatályos-e</t>
  </si>
  <si>
    <t>Bruttó összeg</t>
  </si>
  <si>
    <t>Vállalkozási szerődés</t>
  </si>
  <si>
    <t>Turner &amp; Pigeon Systems Kft.</t>
  </si>
  <si>
    <t>Nem</t>
  </si>
  <si>
    <t>1163 Budapest, András u. 55.</t>
  </si>
  <si>
    <t>14314966-2-42</t>
  </si>
  <si>
    <t>Tárgyi eszközök analitikus nyilvántartásának vezetése, a naprakész vagyonleltározási feladatok ellátása és az évenkénti selejtezési eljárás teljeskörű lebonyolítása a BMSZC és tagintézménye részére</t>
  </si>
  <si>
    <t>1032 Budapest, Bécsi út 134., 1134 Budapest Váci út 21., 1149 Budapest, Egressy út 71., 1144 Budapest, Kerepesi út 124., 1101 Budapest, Salgótarjáni út 53./b, 1146 Budapest, Thököly út 48-54., 1097 Budapest, Gyáli út 22., 1023 Budapest, Lajos u. 1-5., 1149 Budapest, Várna u. 23., 1191 Budapest, Kossuth tér 12., 1041 Budapest Görgey Artúr utca 26., 1139 Budapest, Üteg u. 13-15.</t>
  </si>
  <si>
    <t>Egyedi szerződés</t>
  </si>
  <si>
    <t>EURO ONE Számítástechnikai Zrt.</t>
  </si>
  <si>
    <t>1145 Budapest, Újvilág u. 50-52.</t>
  </si>
  <si>
    <t>10649297-2-44</t>
  </si>
  <si>
    <t>PC-k beszerzése a BMSZC tagintézményei részére</t>
  </si>
  <si>
    <t>1032 Budapest, Bécsi út 134., 1134 Budapest Váci út 21., 1101 Budapest, Salgótarjáni út 53./b, 1146 Budapest, Thököly út 48-54., 1097 Budapest, Gyáli út 22., 1191 Budapest, Kossuth tér 12., 1041 Budapest Görgey Artúr utca 26., 1139 Budapest, Üteg u. 13-15.</t>
  </si>
  <si>
    <t>Országos Munkavédelmi Központi Iroda Kft.</t>
  </si>
  <si>
    <t>2344 Dömsöd, Dunavecsei út 45.</t>
  </si>
  <si>
    <t>13558486-2-13</t>
  </si>
  <si>
    <t>Munka-és tűzvédelmi szolgáltatások elvégzése a Budapesti Műszaki Szakképzési Centrum feladat ellátási helyein”</t>
  </si>
  <si>
    <t>BGR Wash Kft</t>
  </si>
  <si>
    <t>6042 Fülöpháza, II. körzet Tanya 83.</t>
  </si>
  <si>
    <t>25597031-2-03</t>
  </si>
  <si>
    <t>Takarítási feladatok ellátása a Budapesti Műszaki SZC Puskás tivadar Távközlési és Informatikai Technikum részére</t>
  </si>
  <si>
    <t xml:space="preserve">
1097 Budapest, Gyáli út 22.</t>
  </si>
  <si>
    <t>Tetővarázs Kf Kft</t>
  </si>
  <si>
    <t>2151 Fót Bem József utca 34</t>
  </si>
  <si>
    <t>14561285-2-13</t>
  </si>
  <si>
    <t xml:space="preserve">Egressy Gábor Két Tanítási Nyelvű Technikum részére életveszély elhárítás, homlokdeszka szegély és ereszalj lambéria cseréje </t>
  </si>
  <si>
    <t>1149 Budapest, Egressy út 71.</t>
  </si>
  <si>
    <t>Fenstherm Kontakt Kft.</t>
  </si>
  <si>
    <t>1081 Budapest, Kun utca 4. Fsz. 7.</t>
  </si>
  <si>
    <t>12408553-2-42</t>
  </si>
  <si>
    <t>A BMSZC Neumann János Informatikai Technikum tagintézményén megvalósítandó ( a továbbiakban: "Létesítmény"), RRF-2.2.2.-23-23-00017 számú "21 századi szakképző intézményfejlesztő program" elnevezésű kiemelt Projekt keretében a Létesítmény épületenergetikai felújítása, kivitelezési munkáinak elvégzése</t>
  </si>
  <si>
    <t>1144 Budapest Kerepesi út 124.</t>
  </si>
  <si>
    <t>9 ajánlattevő: HAM-BAU Építőipari és kereskedelmi Kft., Fenstherm Kontakt Korlátolt Felelősségű Társaság, Böjtös-Bau Kft., VivaPalazzo Zártkörűen Működő Részvénytársaság, Prím Építő Építőipari Kft., KELET-ÚT Építőipari, Beruházó és Szállítmányozó Korlátolt Felelősségű Társaság, Pharos 95 Sportpályaépítő Kft., E-Builder Építőipari és Mérnöki Tanácsadó Korlátolt Felelősségű Társaság, EB Hungary Invest Kft.</t>
  </si>
  <si>
    <t>EKR001689992024</t>
  </si>
  <si>
    <t>https://ekr.gov.hu/ekr-em/folyamat/kozbeszerzes/cselekmenyek.xhtml?kozbeszerzesAzonosito=EKR001689992024</t>
  </si>
  <si>
    <t>EB HUNGARY INVEST Ingatlanfejlesztő és Építőipari Kft.</t>
  </si>
  <si>
    <t>1107 Budapest, Fogadó utca 4.</t>
  </si>
  <si>
    <t>13240567-2-42</t>
  </si>
  <si>
    <t>A BMSZC Egressy Gábor Két Tannyelvű Technikum tagintézményén megvalósítandó ( a továbbiakban: "Létesítmény"), RRF-2.2.2.-23-23-00017 számú "21 századi szakképző intézményfejlesztő program" elnevezésű kiemelt Projekt keretében a Létesítmény épületenergetikai felújítása, kivitelezési munkáinak elvégzése</t>
  </si>
  <si>
    <t>8 ajánlattevő: HAM-BAU Építőipari és kereskedelmi Kft., Jaana Villamos Hálózat Kivitelező és Mérnöki Tanácsadó Kft., Pharos 95 Sportpályaépítő Kft., Weiser Károly egyéni vállalkozó, CONFECTOR Mérnök Iroda Korlátolt Felelősségű Társaság, Pesti Építő Zártkörűen Működő Részvénytársaság, EB Hungary Invest Kft., DENCO Klimatechnikai Szolgáltató és Kereskedelmi Korlátolt Felellősségű Társaság</t>
  </si>
  <si>
    <t>EKR001641602024</t>
  </si>
  <si>
    <t>https://ekr.gov.hu/ekr-em/folyamat/kozbeszerzes/cselekmenyek.xhtml?kozbeszerzesAzonosito=EKR001641602024</t>
  </si>
  <si>
    <t>Caramentachino Bt.</t>
  </si>
  <si>
    <t>2040 Budaörs, Árok utca 10/B III/8</t>
  </si>
  <si>
    <t>22107394-2-13</t>
  </si>
  <si>
    <t>Petrik elszívó rendszerek karbantartása illetve a hő- és füstelvezető ventilátorok, zsaluk javítása</t>
  </si>
  <si>
    <t xml:space="preserve">
1146 Budapest, Thököly út 48-54.</t>
  </si>
  <si>
    <t>Tetővarázs Kj Kft.</t>
  </si>
  <si>
    <t>2151 Fót, Bem József u. 34.</t>
  </si>
  <si>
    <t xml:space="preserve">Pataky István Híradásipari és Informatikai Technikum ereszalj lambéria cseréje állványozással (belső udvari rész tornaterem és tornatermi öltözők feletti tetőrész és a tetőkijáratnál lévő terasz ) és a tornaterem és tornatermi öltözők feletti rész bádogos, tetőszigetelési munkálatok  </t>
  </si>
  <si>
    <t>1101 Budapest, Salgótarjáni út 53./b</t>
  </si>
  <si>
    <t>Paletta Ász Kft.</t>
  </si>
  <si>
    <t>1158 Budapest, Szűcs István utca 18. Fsz. 13. ajtó</t>
  </si>
  <si>
    <t>25781638-2-42</t>
  </si>
  <si>
    <t xml:space="preserve">Pataky István Híradásipari és Informatikai Technikum tornaterem felújítási munkálatok </t>
  </si>
  <si>
    <t>Kliensek beszerzése a BMSZC és tagintézményei részére</t>
  </si>
  <si>
    <t>1149 Budapest, Várna u. 23.</t>
  </si>
  <si>
    <t>Szolgáltatási szerződés</t>
  </si>
  <si>
    <t>Magyar Telekom Nyrt.</t>
  </si>
  <si>
    <t>1097 Budapest, Könyves Kálmán körút 36.</t>
  </si>
  <si>
    <t>10773381-2-44</t>
  </si>
  <si>
    <t>Mobil távközlési szolgáltatások beszerzése</t>
  </si>
  <si>
    <t>1149 Budapest, Várna u. 23.; 1139 Budapest, Üteg u. 13-15.; 1146 Budapest, Thököly út 48-54.; 1032 Budapest, Bécsi őt 134.; 1097 Budapest, Gyáli út 22. 1134 Budapest, Váci út 21.; 1149 Budapest Egressy út 71.; 1144 Budapest, Kerepesi út 124.; 1042 Budapest, Görgey A. út 26.; 1101 Budapest, Salgótarjáni út 53/B; 1097 Budapest, Gyáli út 22.; 1023 Budapest, Lajos u. 1-5.; 1191 Budapest; Kossuth tér 12.</t>
  </si>
  <si>
    <t>NAS és HDD beszerzése a BMSZC és tagintézményei részére</t>
  </si>
  <si>
    <t>Kulcsár Építészstúdió Kft.</t>
  </si>
  <si>
    <t>1164 Budapest, Rózsalevél utca 51.</t>
  </si>
  <si>
    <t>29183740-2-42</t>
  </si>
  <si>
    <t>GINOP Plusz-5.1.1-24 Szakképzési Ágazati Tudásközpontok létrehozása keretében</t>
  </si>
  <si>
    <t>1039 Budapest, Királyok útja 261</t>
  </si>
  <si>
    <t>BMSZC Bláthy Ottó Titusz Informatikai Technikum homlokzati nyílászáró cserék (48 db) illetve PVC csere a fizika teremben és parketta csiszolás a díszteremben</t>
  </si>
  <si>
    <t>1032 Budapest, Bécsi út 134.</t>
  </si>
  <si>
    <t>Szállítási szerződés</t>
  </si>
  <si>
    <t>Cisco termékek (tűzfal, router, switch), valamint Wifi routerek beszerzése</t>
  </si>
  <si>
    <t>1032 Budapest, Bécsi út 134., 1134 Budapest, Váci út 21., 1101 Budapest, Salgótarjáni út 53/b., 1146 Budapest, Thököly út 48-54., 1097 Budapest, Gyáli út 22., 1191 Budapest, Kossuth tér 12., 1041 Budapest, Görgey Artúr u. 26., 1139 Budapest, Üteg utca 15.</t>
  </si>
  <si>
    <t>2 ajánlattevő: EURO ONE Számítástechnikai Zrt., SERCO Informatikai Zrt.</t>
  </si>
  <si>
    <t>EKR000411002025</t>
  </si>
  <si>
    <t>https://ekr.gov.hu/ekr-em/folyamat/kozbeszerzes/cselekmenyek.xhtml?kozbeszerzesAzonosito=EKR000411002025</t>
  </si>
  <si>
    <t>Bravogroup Kft.</t>
  </si>
  <si>
    <t>11809360-2-42</t>
  </si>
  <si>
    <t>Projektorok és interaktív kijelzők beszerzése</t>
  </si>
  <si>
    <t>8 ajánlattevő: Delta Systems Korlátolt Felelősségű Társaság, SmartUp Solutions Korlátolt Felelősségű Társaság, PROCOMP Számitástechnikai és Elektronikai Korlátolt Felelősségü Társaság,Bechtle direct Korlátolt Felelősségű Társaság,  ETIAM Korlátolt Felelősségű Társaság,Bravogroup Rendszerház Kereskedelmi Korlátolt Felelősségű Társaság, TTR Invest Beruházó Kereskedelmi és Szolgáltató Korlátolt Felelősségű Társaság</t>
  </si>
  <si>
    <t>18.</t>
  </si>
  <si>
    <t xml:space="preserve"> BGR WASH Kft.</t>
  </si>
  <si>
    <t>6042 Fülöpháza, II. körzet tanya 83</t>
  </si>
  <si>
    <t xml:space="preserve">25597031-2-03   </t>
  </si>
  <si>
    <t>Takarítási feladatok ellátása a Budapesti Műszaki SZC Neumann János Informatikai Technikum</t>
  </si>
  <si>
    <t>1144 Budapest, Kerepesi út 124.</t>
  </si>
  <si>
    <t>25 260 300</t>
  </si>
  <si>
    <t>19.</t>
  </si>
  <si>
    <t>Tablet töltő kocsik beszerzése</t>
  </si>
  <si>
    <t>ekr.gov.hu/ekr-em/folyamat/kozbeszerzes/ugylet.xhtml?piid=5357048&amp;id=4780101</t>
  </si>
  <si>
    <t>20.</t>
  </si>
  <si>
    <t>Tetővarázs KJ. Kft.</t>
  </si>
  <si>
    <t xml:space="preserve">Bmszc Egressy Gábor Két Tanítási Nyelvű Technikum bádogos és tetőfedési munkák </t>
  </si>
  <si>
    <t>21.</t>
  </si>
  <si>
    <t>Kiviteli tervek</t>
  </si>
  <si>
    <t>1139 Budapest, Üteg utca 15</t>
  </si>
  <si>
    <t>22.</t>
  </si>
  <si>
    <t>Koncepció terv elkészítése</t>
  </si>
  <si>
    <t>23.</t>
  </si>
  <si>
    <t>Rojo Bt.</t>
  </si>
  <si>
    <t>1221 Budapest Arany János utca 91.</t>
  </si>
  <si>
    <t>21442647-2-43</t>
  </si>
  <si>
    <t>BMSzC Újpesti Két Tanítási Nyelvű Műszaki Technikum – Esővízelvezető alapvezeték cseréje teljes helyreállítással és a BMSZC Bolyai János Műszaki Technikum és Kollégium  Szennyvíz alapvezeték cseréje teljes helyreállítással az iskola alagsori helyiségében</t>
  </si>
  <si>
    <t>1041 Budapest Görgey Artúr utca 26.,  1134 Budapest Váci út 21.</t>
  </si>
  <si>
    <t>24.</t>
  </si>
  <si>
    <t>West-Therm Kft</t>
  </si>
  <si>
    <t>1223 Budapest Compó utca 9.</t>
  </si>
  <si>
    <t>13120407-2-43</t>
  </si>
  <si>
    <t>BMSZC Petrik Lajos Két Tanítási Nyelvű Technikum B. épület földszinti vezérlő - B. épület I. - II. - III. emeleti labor - A. épület Padlás légkezelők hibajavítása és beüzemelése</t>
  </si>
  <si>
    <t>1146 Budapest, Thököly út 48-54.</t>
  </si>
  <si>
    <t>25.</t>
  </si>
  <si>
    <t>Megbízási keretszerződés</t>
  </si>
  <si>
    <t>Ecovis Hungary Legal Pál, Szabó, Gilly, Hortobágyi és Társa Ügyvédi Iroda</t>
  </si>
  <si>
    <t>1023 Budapest Rómer Flóris utca 55. II. emelet</t>
  </si>
  <si>
    <t>19392239-2-41</t>
  </si>
  <si>
    <t>A GINOP_PLUSZ-5.1.1-24-2025-00005 projekttel kapcsolatos közbeszerzési és jogi tanácsadói feladatok ellátása</t>
  </si>
  <si>
    <t>26.</t>
  </si>
  <si>
    <t>BMSzC Than Károly Technikum és Szakképző Iskola Wesselényi Miklós Telephelyén lévő sportcsarnok földszinti és lépcsőházi felújítása</t>
  </si>
  <si>
    <t>27.</t>
  </si>
  <si>
    <t xml:space="preserve">Paletta Ász Kft. </t>
  </si>
  <si>
    <t>A Budapesti Műszaki Szakképzési Centrum részére 12 db 3,5 kW-os és 16 db 5,0 kW-os új klímaberendezések beszerzése a telepítéshez szükséges anyagokkal együtt</t>
  </si>
  <si>
    <t>28.</t>
  </si>
  <si>
    <t>Pátria Nyomda Zrt.</t>
  </si>
  <si>
    <t>1117 Budapest, Hunyadi János út 7.</t>
  </si>
  <si>
    <t>10728350-2-43</t>
  </si>
  <si>
    <t>Tanügyi nyomtatványok szállítása a Budapesti Műszaki Szakképzési Centrum 12 tagintézménye részére</t>
  </si>
  <si>
    <t>1032 Budapest, Bécsi út 134.,1134 Budapest, Váci út 21.,1149 Budapest, Egressy út 71.,1144 Budapest, Kerepesi út 124.,1101 Budapest, Salgótarjáni út 53/b.,1146 Budapest, Thököly út 48-54.,1097 Budapest, Gyáli út 22., 1023 Budapest, Lajos u. 1-5., 1191 Budapest, Kossuth tér 12.,1041 Budapest, Görgey A. u. 26.,1139 Budapest, Üteg u. 15., 1149 Budapest, Várna u.23</t>
  </si>
  <si>
    <t>29.</t>
  </si>
  <si>
    <t>Szakmai bizonyítványok szállítása a Várna Vizsgakomplexum részére</t>
  </si>
  <si>
    <t>1149 Budapest, Várna utca 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</si>
</sst>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F_t_-;\-* #,##0.00\ _F_t_-;_-* &quot;-&quot;??\ _F_t_-;_-@_-"/>
    <numFmt numFmtId="165" formatCode="#,##0\ &quot;Ft&quot;"/>
    <numFmt numFmtId="166" formatCode="_-* #,##0\ _F_t_-;\-* #,##0\ _F_t_-;_-* &quot;-&quot;??\ _F_t_-;_-@_-"/>
  </numFmts>
  <fonts count="12" x14ac:knownFonts="1">
    <font>
      <sz val="11"/>
      <color theme="1"/>
      <name val="Calibri"/>
      <family val="2"/>
      <scheme val="minor"/>
    </font>
    <font>
      <b/>
      <sz val="11"/>
      <color theme="1"/>
      <name val="Calibri"/>
      <family val="2"/>
      <charset val="238"/>
      <scheme val="minor"/>
    </font>
    <font>
      <sz val="11"/>
      <color theme="1"/>
      <name val="Calibri"/>
      <family val="2"/>
      <scheme val="minor"/>
    </font>
    <font>
      <b/>
      <sz val="12"/>
      <color rgb="FF002060"/>
      <name val="Calibri"/>
      <family val="2"/>
      <charset val="238"/>
      <scheme val="minor"/>
    </font>
    <font>
      <b/>
      <sz val="11"/>
      <name val="Calibri"/>
      <family val="2"/>
      <charset val="238"/>
      <scheme val="minor"/>
    </font>
    <font>
      <b/>
      <sz val="11"/>
      <color rgb="FF000000"/>
      <name val="Calibri"/>
      <family val="2"/>
      <charset val="238"/>
    </font>
    <font>
      <sz val="11"/>
      <color rgb="FF000000"/>
      <name val="Calibri"/>
      <family val="2"/>
      <charset val="238"/>
    </font>
    <font>
      <sz val="11"/>
      <name val="Times New Roman"/>
      <family val="1"/>
      <charset val="238"/>
    </font>
    <font>
      <sz val="11"/>
      <color theme="1"/>
      <name val="Times New Roman"/>
      <family val="1"/>
      <charset val="238"/>
    </font>
    <font>
      <sz val="12"/>
      <color rgb="FF112338"/>
      <name val="Arial"/>
      <family val="2"/>
      <charset val="238"/>
    </font>
    <font>
      <sz val="12"/>
      <color theme="1"/>
      <name val="Times New Roman"/>
      <family val="1"/>
      <charset val="238"/>
    </font>
    <font>
      <sz val="11"/>
      <color rgb="FF112338"/>
      <name val="Arial"/>
      <family val="2"/>
      <charset val="238"/>
    </font>
  </fonts>
  <fills count="3">
    <fill>
      <patternFill patternType="none"/>
    </fill>
    <fill>
      <patternFill patternType="gray125"/>
    </fill>
    <fill>
      <patternFill patternType="solid">
        <fgColor theme="0"/>
        <bgColor indexed="64"/>
      </patternFill>
    </fill>
  </fills>
  <borders count="19">
    <border>
      <left/>
      <right/>
      <top/>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ck">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ck">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164" fontId="2" fillId="0" borderId="0" applyFont="0" applyFill="0" applyBorder="0" applyAlignment="0" applyProtection="0"/>
  </cellStyleXfs>
  <cellXfs count="48">
    <xf numFmtId="0" fontId="0" fillId="0" borderId="0" xfId="0"/>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165" fontId="3" fillId="2" borderId="2" xfId="1" applyNumberFormat="1"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0" fillId="0" borderId="0" xfId="0" applyAlignment="1">
      <alignment horizontal="center" vertical="center"/>
    </xf>
    <xf numFmtId="14" fontId="0" fillId="0" borderId="0" xfId="0" applyNumberFormat="1"/>
    <xf numFmtId="0" fontId="4" fillId="2" borderId="6" xfId="0" applyFont="1" applyFill="1" applyBorder="1" applyAlignment="1">
      <alignment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165" fontId="1" fillId="0" borderId="8" xfId="1" applyNumberFormat="1"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xf>
    <xf numFmtId="166" fontId="0" fillId="0" borderId="13" xfId="1" applyNumberFormat="1" applyFont="1" applyBorder="1" applyAlignment="1">
      <alignment horizontal="center" vertical="center"/>
    </xf>
    <xf numFmtId="0" fontId="4" fillId="2" borderId="14" xfId="0" applyFont="1" applyFill="1" applyBorder="1" applyAlignment="1">
      <alignment vertical="center"/>
    </xf>
    <xf numFmtId="0" fontId="5" fillId="2" borderId="15"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5" fillId="2" borderId="11" xfId="0" applyFont="1" applyFill="1" applyBorder="1" applyAlignment="1">
      <alignment horizontal="center" vertical="center" wrapText="1"/>
    </xf>
    <xf numFmtId="165" fontId="5" fillId="2" borderId="11" xfId="1" applyNumberFormat="1"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166" fontId="5" fillId="2" borderId="13" xfId="1" applyNumberFormat="1" applyFont="1" applyFill="1" applyBorder="1" applyAlignment="1">
      <alignment horizontal="center" vertical="center" wrapText="1"/>
    </xf>
    <xf numFmtId="0" fontId="7" fillId="0" borderId="16" xfId="0" applyFont="1" applyBorder="1" applyAlignment="1" applyProtection="1">
      <alignment horizontal="center" vertical="center" wrapText="1"/>
      <protection locked="0"/>
    </xf>
    <xf numFmtId="0" fontId="8" fillId="0" borderId="13" xfId="0" applyFont="1" applyBorder="1" applyAlignment="1" applyProtection="1">
      <alignment horizontal="left" vertical="center" wrapText="1"/>
      <protection locked="0"/>
    </xf>
    <xf numFmtId="0" fontId="7" fillId="0" borderId="13" xfId="0" applyFont="1" applyBorder="1" applyAlignment="1" applyProtection="1">
      <alignment horizontal="left" vertical="center" wrapText="1"/>
      <protection locked="0"/>
    </xf>
    <xf numFmtId="0" fontId="7" fillId="0" borderId="13" xfId="0" applyFont="1" applyBorder="1" applyAlignment="1" applyProtection="1">
      <alignment horizontal="center" vertical="center" wrapText="1"/>
      <protection locked="0"/>
    </xf>
    <xf numFmtId="14" fontId="7" fillId="0" borderId="13" xfId="0" applyNumberFormat="1" applyFont="1" applyBorder="1" applyAlignment="1" applyProtection="1">
      <alignment horizontal="center" vertical="center" wrapText="1"/>
      <protection locked="0"/>
    </xf>
    <xf numFmtId="165" fontId="7" fillId="0" borderId="13" xfId="1" applyNumberFormat="1" applyFont="1" applyBorder="1" applyAlignment="1" applyProtection="1">
      <alignment horizontal="center" vertical="center" wrapText="1"/>
      <protection locked="0"/>
    </xf>
    <xf numFmtId="0" fontId="7" fillId="0" borderId="17" xfId="1" applyNumberFormat="1" applyFont="1" applyFill="1" applyBorder="1" applyAlignment="1" applyProtection="1">
      <alignment horizontal="center" vertical="center" wrapText="1"/>
      <protection locked="0"/>
    </xf>
    <xf numFmtId="0" fontId="7" fillId="0" borderId="16" xfId="1" applyNumberFormat="1" applyFont="1" applyFill="1" applyBorder="1" applyAlignment="1" applyProtection="1">
      <alignment horizontal="center" vertical="center" wrapText="1"/>
      <protection locked="0"/>
    </xf>
    <xf numFmtId="0" fontId="7" fillId="0" borderId="18" xfId="0" applyFont="1" applyBorder="1" applyAlignment="1" applyProtection="1">
      <alignment horizontal="left" vertical="center" wrapText="1"/>
      <protection locked="0"/>
    </xf>
    <xf numFmtId="0" fontId="0" fillId="0" borderId="13" xfId="0" applyBorder="1" applyAlignment="1">
      <alignment horizontal="center" vertical="center"/>
    </xf>
    <xf numFmtId="0" fontId="7" fillId="0" borderId="17" xfId="0" applyFont="1" applyBorder="1" applyAlignment="1" applyProtection="1">
      <alignment horizontal="center" vertical="center" wrapText="1"/>
      <protection locked="0"/>
    </xf>
    <xf numFmtId="0" fontId="8" fillId="0" borderId="13" xfId="0" applyFont="1" applyBorder="1"/>
    <xf numFmtId="0" fontId="9" fillId="0" borderId="13" xfId="0" applyFont="1" applyBorder="1"/>
    <xf numFmtId="0" fontId="10" fillId="0" borderId="13" xfId="0" applyFont="1" applyBorder="1"/>
    <xf numFmtId="0" fontId="11" fillId="0" borderId="13" xfId="0" applyFont="1" applyBorder="1"/>
    <xf numFmtId="0" fontId="0" fillId="0" borderId="0" xfId="0" applyAlignment="1">
      <alignment wrapText="1"/>
    </xf>
    <xf numFmtId="165" fontId="0" fillId="0" borderId="0" xfId="1" applyNumberFormat="1" applyFont="1"/>
  </cellXfs>
  <cellStyles count="2">
    <cellStyle name="Ezres" xfId="1" builtinId="3"/>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13</xdr:col>
      <xdr:colOff>2309090</xdr:colOff>
      <xdr:row>3</xdr:row>
      <xdr:rowOff>0</xdr:rowOff>
    </xdr:from>
    <xdr:ext cx="184731" cy="264560"/>
    <xdr:sp macro="" textlink="">
      <xdr:nvSpPr>
        <xdr:cNvPr id="2" name="Szövegdoboz 1">
          <a:extLst>
            <a:ext uri="{FF2B5EF4-FFF2-40B4-BE49-F238E27FC236}">
              <a16:creationId xmlns:a16="http://schemas.microsoft.com/office/drawing/2014/main" id="{AE332F0E-BE15-4F61-B6AD-BE3C04411FC0}"/>
            </a:ext>
          </a:extLst>
        </xdr:cNvPr>
        <xdr:cNvSpPr txBox="1"/>
      </xdr:nvSpPr>
      <xdr:spPr>
        <a:xfrm>
          <a:off x="16044140" y="382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wsDr>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35984-45E2-4E67-8EBC-EDD1DF51B78F}">
  <dimension ref="A1:U32"/>
  <sheetViews>
    <sheetView tabSelected="1" topLeftCell="A24" zoomScaleNormal="100" workbookViewId="0">
      <selection activeCell="A4" sqref="A4:A32"/>
    </sheetView>
  </sheetViews>
  <sheetFormatPr defaultRowHeight="15" x14ac:dyDescent="0.25"/>
  <cols>
    <col min="2" max="2" width="11.7109375" customWidth="1"/>
    <col min="3" max="3" width="13.5703125" bestFit="1" customWidth="1"/>
    <col min="4" max="6" width="9.140625" customWidth="1"/>
    <col min="7" max="7" width="46.5703125" customWidth="1"/>
    <col min="8" max="8" width="61.42578125" customWidth="1"/>
    <col min="9" max="10" width="14.140625" bestFit="1" customWidth="1"/>
    <col min="11" max="11" width="15" style="47" customWidth="1"/>
    <col min="12" max="14" width="9.140625" customWidth="1"/>
    <col min="15" max="15" width="9" customWidth="1"/>
    <col min="16" max="16" width="11.140625" customWidth="1"/>
    <col min="17" max="17" width="15.85546875" customWidth="1"/>
    <col min="18" max="19" width="9.140625" customWidth="1"/>
    <col min="20" max="20" width="19.28515625" style="7" customWidth="1"/>
    <col min="21" max="21" width="17.28515625" customWidth="1"/>
  </cols>
  <sheetData>
    <row r="1" spans="1:21" ht="30" customHeight="1" thickTop="1" thickBot="1" x14ac:dyDescent="0.3">
      <c r="A1" s="1" t="s">
        <v>0</v>
      </c>
      <c r="B1" s="2"/>
      <c r="C1" s="2"/>
      <c r="D1" s="2"/>
      <c r="E1" s="2"/>
      <c r="F1" s="2"/>
      <c r="G1" s="2"/>
      <c r="H1" s="2"/>
      <c r="I1" s="2"/>
      <c r="J1" s="2"/>
      <c r="K1" s="3"/>
      <c r="L1" s="2"/>
      <c r="M1" s="2"/>
      <c r="N1" s="2"/>
      <c r="O1" s="4" t="s">
        <v>1</v>
      </c>
      <c r="P1" s="5"/>
      <c r="Q1" s="5"/>
      <c r="R1" s="5"/>
      <c r="S1" s="6"/>
      <c r="U1" s="8">
        <f ca="1">TODAY()</f>
        <v>46300</v>
      </c>
    </row>
    <row r="2" spans="1:21" ht="15.75" thickBot="1" x14ac:dyDescent="0.3">
      <c r="A2" s="9" t="s">
        <v>2</v>
      </c>
      <c r="B2" s="10" t="s">
        <v>3</v>
      </c>
      <c r="C2" s="11" t="s">
        <v>4</v>
      </c>
      <c r="D2" s="11" t="s">
        <v>5</v>
      </c>
      <c r="E2" s="11" t="s">
        <v>6</v>
      </c>
      <c r="F2" s="11" t="s">
        <v>7</v>
      </c>
      <c r="G2" s="11" t="s">
        <v>8</v>
      </c>
      <c r="H2" s="11" t="s">
        <v>9</v>
      </c>
      <c r="I2" s="11" t="s">
        <v>10</v>
      </c>
      <c r="J2" s="11" t="s">
        <v>11</v>
      </c>
      <c r="K2" s="12" t="s">
        <v>12</v>
      </c>
      <c r="L2" s="13"/>
      <c r="M2" s="11" t="s">
        <v>13</v>
      </c>
      <c r="N2" s="14" t="s">
        <v>14</v>
      </c>
      <c r="O2" s="15" t="s">
        <v>15</v>
      </c>
      <c r="P2" s="16" t="s">
        <v>16</v>
      </c>
      <c r="Q2" s="16" t="s">
        <v>17</v>
      </c>
      <c r="R2" s="17" t="s">
        <v>18</v>
      </c>
      <c r="S2" s="18"/>
      <c r="T2" s="19">
        <v>18</v>
      </c>
      <c r="U2" s="20">
        <v>19</v>
      </c>
    </row>
    <row r="3" spans="1:21" ht="255.75" thickBot="1" x14ac:dyDescent="0.3">
      <c r="A3" s="21" t="s">
        <v>19</v>
      </c>
      <c r="B3" s="22" t="s">
        <v>20</v>
      </c>
      <c r="C3" s="23" t="s">
        <v>21</v>
      </c>
      <c r="D3" s="23" t="s">
        <v>22</v>
      </c>
      <c r="E3" s="24" t="s">
        <v>23</v>
      </c>
      <c r="F3" s="24" t="s">
        <v>24</v>
      </c>
      <c r="G3" s="23" t="s">
        <v>25</v>
      </c>
      <c r="H3" s="23" t="s">
        <v>26</v>
      </c>
      <c r="I3" s="23" t="s">
        <v>27</v>
      </c>
      <c r="J3" s="23" t="s">
        <v>28</v>
      </c>
      <c r="K3" s="25" t="s">
        <v>29</v>
      </c>
      <c r="L3" s="24" t="s">
        <v>30</v>
      </c>
      <c r="M3" s="23" t="s">
        <v>31</v>
      </c>
      <c r="N3" s="26" t="s">
        <v>32</v>
      </c>
      <c r="O3" s="27" t="s">
        <v>33</v>
      </c>
      <c r="P3" s="24" t="s">
        <v>34</v>
      </c>
      <c r="Q3" s="26" t="s">
        <v>35</v>
      </c>
      <c r="R3" s="28" t="s">
        <v>36</v>
      </c>
      <c r="S3" s="28" t="s">
        <v>37</v>
      </c>
      <c r="T3" s="29" t="s">
        <v>38</v>
      </c>
      <c r="U3" s="30" t="s">
        <v>39</v>
      </c>
    </row>
    <row r="4" spans="1:21" ht="60" customHeight="1" x14ac:dyDescent="0.25">
      <c r="A4" s="31" t="s">
        <v>2</v>
      </c>
      <c r="B4" s="32" t="s">
        <v>40</v>
      </c>
      <c r="C4" s="33" t="s">
        <v>41</v>
      </c>
      <c r="D4" s="34" t="s">
        <v>42</v>
      </c>
      <c r="E4" s="33" t="s">
        <v>43</v>
      </c>
      <c r="F4" s="33" t="s">
        <v>44</v>
      </c>
      <c r="G4" s="33" t="s">
        <v>45</v>
      </c>
      <c r="H4" s="33" t="s">
        <v>46</v>
      </c>
      <c r="I4" s="35">
        <v>45689</v>
      </c>
      <c r="J4" s="35">
        <v>46053</v>
      </c>
      <c r="K4" s="36">
        <v>9750000</v>
      </c>
      <c r="L4" s="34"/>
      <c r="M4" s="34">
        <v>0</v>
      </c>
      <c r="N4" s="37">
        <v>100</v>
      </c>
      <c r="O4" s="38"/>
      <c r="P4" s="33"/>
      <c r="Q4" s="39"/>
      <c r="R4" s="39"/>
      <c r="S4" s="39"/>
      <c r="T4" s="40" t="str">
        <f t="shared" ref="T4:T32" ca="1" si="0">IF(J4&gt;=$U$1,"hatályban van","Már nincs hatályban")</f>
        <v>Már nincs hatályban</v>
      </c>
      <c r="U4" s="20">
        <f t="shared" ref="U4:U32" si="1">+K4*1.27</f>
        <v>12382500</v>
      </c>
    </row>
    <row r="5" spans="1:21" ht="60" customHeight="1" x14ac:dyDescent="0.25">
      <c r="A5" s="31" t="s">
        <v>3</v>
      </c>
      <c r="B5" s="32" t="s">
        <v>47</v>
      </c>
      <c r="C5" s="33" t="s">
        <v>48</v>
      </c>
      <c r="D5" s="34" t="s">
        <v>42</v>
      </c>
      <c r="E5" s="33" t="s">
        <v>49</v>
      </c>
      <c r="F5" s="33" t="s">
        <v>50</v>
      </c>
      <c r="G5" s="33" t="s">
        <v>51</v>
      </c>
      <c r="H5" s="33" t="s">
        <v>52</v>
      </c>
      <c r="I5" s="35">
        <v>45678</v>
      </c>
      <c r="J5" s="35">
        <v>45737</v>
      </c>
      <c r="K5" s="36">
        <v>252000000</v>
      </c>
      <c r="L5" s="34"/>
      <c r="M5" s="34">
        <v>100</v>
      </c>
      <c r="N5" s="37">
        <v>0</v>
      </c>
      <c r="O5" s="38"/>
      <c r="P5" s="33"/>
      <c r="Q5" s="39"/>
      <c r="R5" s="39"/>
      <c r="S5" s="39"/>
      <c r="T5" s="40" t="str">
        <f t="shared" ca="1" si="0"/>
        <v>Már nincs hatályban</v>
      </c>
      <c r="U5" s="20">
        <f t="shared" si="1"/>
        <v>320040000</v>
      </c>
    </row>
    <row r="6" spans="1:21" ht="60" customHeight="1" x14ac:dyDescent="0.25">
      <c r="A6" s="31" t="s">
        <v>4</v>
      </c>
      <c r="B6" s="32" t="s">
        <v>40</v>
      </c>
      <c r="C6" s="33" t="s">
        <v>53</v>
      </c>
      <c r="D6" s="34" t="s">
        <v>42</v>
      </c>
      <c r="E6" s="33" t="s">
        <v>54</v>
      </c>
      <c r="F6" s="33" t="s">
        <v>55</v>
      </c>
      <c r="G6" s="33" t="s">
        <v>56</v>
      </c>
      <c r="H6" s="33" t="s">
        <v>46</v>
      </c>
      <c r="I6" s="35">
        <v>45717</v>
      </c>
      <c r="J6" s="35">
        <v>46081</v>
      </c>
      <c r="K6" s="36">
        <f>12*462000</f>
        <v>5544000</v>
      </c>
      <c r="L6" s="34"/>
      <c r="M6" s="34">
        <v>0</v>
      </c>
      <c r="N6" s="37">
        <v>100</v>
      </c>
      <c r="O6" s="38"/>
      <c r="P6" s="33"/>
      <c r="Q6" s="39"/>
      <c r="R6" s="39"/>
      <c r="S6" s="39"/>
      <c r="T6" s="40" t="str">
        <f t="shared" ca="1" si="0"/>
        <v>Már nincs hatályban</v>
      </c>
      <c r="U6" s="20">
        <f t="shared" si="1"/>
        <v>7040880</v>
      </c>
    </row>
    <row r="7" spans="1:21" ht="60" customHeight="1" x14ac:dyDescent="0.25">
      <c r="A7" s="31" t="s">
        <v>5</v>
      </c>
      <c r="B7" s="32" t="s">
        <v>40</v>
      </c>
      <c r="C7" s="33" t="s">
        <v>57</v>
      </c>
      <c r="D7" s="34" t="s">
        <v>42</v>
      </c>
      <c r="E7" s="33" t="s">
        <v>58</v>
      </c>
      <c r="F7" s="33" t="s">
        <v>59</v>
      </c>
      <c r="G7" s="33" t="s">
        <v>60</v>
      </c>
      <c r="H7" s="33" t="s">
        <v>61</v>
      </c>
      <c r="I7" s="35">
        <v>45748</v>
      </c>
      <c r="J7" s="35">
        <v>46112</v>
      </c>
      <c r="K7" s="36">
        <v>18845000</v>
      </c>
      <c r="L7" s="34"/>
      <c r="M7" s="34">
        <v>0</v>
      </c>
      <c r="N7" s="37">
        <v>100</v>
      </c>
      <c r="O7" s="38"/>
      <c r="P7" s="33"/>
      <c r="Q7" s="39"/>
      <c r="R7" s="39"/>
      <c r="S7" s="39"/>
      <c r="T7" s="40" t="str">
        <f t="shared" ca="1" si="0"/>
        <v>Már nincs hatályban</v>
      </c>
      <c r="U7" s="20">
        <f t="shared" si="1"/>
        <v>23933150</v>
      </c>
    </row>
    <row r="8" spans="1:21" ht="60" customHeight="1" x14ac:dyDescent="0.25">
      <c r="A8" s="31" t="s">
        <v>6</v>
      </c>
      <c r="B8" s="32" t="s">
        <v>40</v>
      </c>
      <c r="C8" s="33" t="s">
        <v>62</v>
      </c>
      <c r="D8" s="34" t="s">
        <v>42</v>
      </c>
      <c r="E8" s="33" t="s">
        <v>63</v>
      </c>
      <c r="F8" s="33" t="s">
        <v>64</v>
      </c>
      <c r="G8" s="33" t="s">
        <v>65</v>
      </c>
      <c r="H8" s="33" t="s">
        <v>66</v>
      </c>
      <c r="I8" s="35">
        <v>45756</v>
      </c>
      <c r="J8" s="35">
        <v>45777</v>
      </c>
      <c r="K8" s="36">
        <v>10965856</v>
      </c>
      <c r="L8" s="34"/>
      <c r="M8" s="34">
        <v>0</v>
      </c>
      <c r="N8" s="37">
        <v>100</v>
      </c>
      <c r="O8" s="38"/>
      <c r="P8" s="33"/>
      <c r="Q8" s="39"/>
      <c r="R8" s="39"/>
      <c r="S8" s="39"/>
      <c r="T8" s="40" t="str">
        <f t="shared" ca="1" si="0"/>
        <v>Már nincs hatályban</v>
      </c>
      <c r="U8" s="20">
        <f t="shared" si="1"/>
        <v>13926637.120000001</v>
      </c>
    </row>
    <row r="9" spans="1:21" ht="60" customHeight="1" x14ac:dyDescent="0.25">
      <c r="A9" s="31" t="s">
        <v>7</v>
      </c>
      <c r="B9" s="32" t="s">
        <v>40</v>
      </c>
      <c r="C9" s="33" t="s">
        <v>67</v>
      </c>
      <c r="D9" s="34" t="s">
        <v>42</v>
      </c>
      <c r="E9" s="33" t="s">
        <v>68</v>
      </c>
      <c r="F9" s="33" t="s">
        <v>69</v>
      </c>
      <c r="G9" s="33" t="s">
        <v>70</v>
      </c>
      <c r="H9" s="33" t="s">
        <v>71</v>
      </c>
      <c r="I9" s="35">
        <v>45755</v>
      </c>
      <c r="J9" s="35">
        <v>46081</v>
      </c>
      <c r="K9" s="36">
        <v>425109274</v>
      </c>
      <c r="L9" s="34"/>
      <c r="M9" s="34">
        <v>100</v>
      </c>
      <c r="N9" s="37">
        <v>0</v>
      </c>
      <c r="O9" s="38" t="s">
        <v>72</v>
      </c>
      <c r="P9" s="33" t="s">
        <v>73</v>
      </c>
      <c r="Q9" s="39" t="s">
        <v>74</v>
      </c>
      <c r="R9" s="39"/>
      <c r="S9" s="39"/>
      <c r="T9" s="40" t="str">
        <f t="shared" ca="1" si="0"/>
        <v>Már nincs hatályban</v>
      </c>
      <c r="U9" s="20">
        <f t="shared" si="1"/>
        <v>539888777.98000002</v>
      </c>
    </row>
    <row r="10" spans="1:21" ht="60" customHeight="1" x14ac:dyDescent="0.25">
      <c r="A10" s="31" t="s">
        <v>8</v>
      </c>
      <c r="B10" s="32" t="s">
        <v>40</v>
      </c>
      <c r="C10" s="33" t="s">
        <v>75</v>
      </c>
      <c r="D10" s="34" t="s">
        <v>42</v>
      </c>
      <c r="E10" s="33" t="s">
        <v>76</v>
      </c>
      <c r="F10" s="33" t="s">
        <v>77</v>
      </c>
      <c r="G10" s="33" t="s">
        <v>78</v>
      </c>
      <c r="H10" s="33" t="s">
        <v>66</v>
      </c>
      <c r="I10" s="35">
        <v>45764</v>
      </c>
      <c r="J10" s="35">
        <v>46081</v>
      </c>
      <c r="K10" s="36">
        <v>437289746</v>
      </c>
      <c r="L10" s="34"/>
      <c r="M10" s="34">
        <v>100</v>
      </c>
      <c r="N10" s="37"/>
      <c r="O10" s="38" t="s">
        <v>79</v>
      </c>
      <c r="P10" s="33" t="s">
        <v>80</v>
      </c>
      <c r="Q10" s="39" t="s">
        <v>81</v>
      </c>
      <c r="R10" s="39"/>
      <c r="S10" s="39"/>
      <c r="T10" s="40" t="str">
        <f t="shared" ca="1" si="0"/>
        <v>Már nincs hatályban</v>
      </c>
      <c r="U10" s="20">
        <f t="shared" si="1"/>
        <v>555357977.41999996</v>
      </c>
    </row>
    <row r="11" spans="1:21" ht="60" customHeight="1" x14ac:dyDescent="0.25">
      <c r="A11" s="31" t="s">
        <v>9</v>
      </c>
      <c r="B11" s="32" t="s">
        <v>40</v>
      </c>
      <c r="C11" s="33" t="s">
        <v>82</v>
      </c>
      <c r="D11" s="34" t="s">
        <v>42</v>
      </c>
      <c r="E11" s="33" t="s">
        <v>83</v>
      </c>
      <c r="F11" s="33" t="s">
        <v>84</v>
      </c>
      <c r="G11" s="33" t="s">
        <v>85</v>
      </c>
      <c r="H11" s="33" t="s">
        <v>86</v>
      </c>
      <c r="I11" s="35">
        <v>45783</v>
      </c>
      <c r="J11" s="35">
        <v>45838</v>
      </c>
      <c r="K11" s="36">
        <v>13194539</v>
      </c>
      <c r="L11" s="34"/>
      <c r="M11" s="34"/>
      <c r="N11" s="41">
        <v>100</v>
      </c>
      <c r="O11" s="38"/>
      <c r="P11" s="33"/>
      <c r="Q11" s="39"/>
      <c r="R11" s="39"/>
      <c r="S11" s="39"/>
      <c r="T11" s="40" t="str">
        <f t="shared" ca="1" si="0"/>
        <v>Már nincs hatályban</v>
      </c>
      <c r="U11" s="20">
        <f t="shared" si="1"/>
        <v>16757064.529999999</v>
      </c>
    </row>
    <row r="12" spans="1:21" ht="60" customHeight="1" x14ac:dyDescent="0.25">
      <c r="A12" s="31" t="s">
        <v>10</v>
      </c>
      <c r="B12" s="32" t="s">
        <v>40</v>
      </c>
      <c r="C12" s="33" t="s">
        <v>87</v>
      </c>
      <c r="D12" s="34" t="s">
        <v>42</v>
      </c>
      <c r="E12" s="33" t="s">
        <v>88</v>
      </c>
      <c r="F12" s="33" t="s">
        <v>64</v>
      </c>
      <c r="G12" s="33" t="s">
        <v>89</v>
      </c>
      <c r="H12" s="33" t="s">
        <v>90</v>
      </c>
      <c r="I12" s="35">
        <v>45804</v>
      </c>
      <c r="J12" s="35">
        <v>45828</v>
      </c>
      <c r="K12" s="36">
        <v>21907373</v>
      </c>
      <c r="L12" s="34"/>
      <c r="M12" s="34"/>
      <c r="N12" s="41">
        <v>100</v>
      </c>
      <c r="O12" s="38"/>
      <c r="P12" s="33"/>
      <c r="Q12" s="39"/>
      <c r="R12" s="39"/>
      <c r="S12" s="39"/>
      <c r="T12" s="40" t="str">
        <f t="shared" ca="1" si="0"/>
        <v>Már nincs hatályban</v>
      </c>
      <c r="U12" s="20">
        <f t="shared" si="1"/>
        <v>27822363.710000001</v>
      </c>
    </row>
    <row r="13" spans="1:21" ht="60" customHeight="1" x14ac:dyDescent="0.25">
      <c r="A13" s="31" t="s">
        <v>11</v>
      </c>
      <c r="B13" s="32" t="s">
        <v>40</v>
      </c>
      <c r="C13" s="33" t="s">
        <v>91</v>
      </c>
      <c r="D13" s="34" t="s">
        <v>42</v>
      </c>
      <c r="E13" s="42" t="s">
        <v>92</v>
      </c>
      <c r="F13" s="42" t="s">
        <v>93</v>
      </c>
      <c r="G13" s="33" t="s">
        <v>94</v>
      </c>
      <c r="H13" s="43" t="s">
        <v>90</v>
      </c>
      <c r="I13" s="35">
        <v>45832</v>
      </c>
      <c r="J13" s="35">
        <v>45900</v>
      </c>
      <c r="K13" s="36">
        <v>45465644</v>
      </c>
      <c r="L13" s="34"/>
      <c r="M13" s="34"/>
      <c r="N13" s="41">
        <v>100</v>
      </c>
      <c r="O13" s="38"/>
      <c r="P13" s="33"/>
      <c r="Q13" s="39"/>
      <c r="R13" s="39"/>
      <c r="S13" s="39"/>
      <c r="T13" s="40" t="str">
        <f t="shared" ca="1" si="0"/>
        <v>Már nincs hatályban</v>
      </c>
      <c r="U13" s="20">
        <f t="shared" si="1"/>
        <v>57741367.880000003</v>
      </c>
    </row>
    <row r="14" spans="1:21" ht="60" customHeight="1" x14ac:dyDescent="0.25">
      <c r="A14" s="31" t="s">
        <v>12</v>
      </c>
      <c r="B14" s="32" t="s">
        <v>47</v>
      </c>
      <c r="C14" s="33" t="s">
        <v>48</v>
      </c>
      <c r="D14" s="34" t="s">
        <v>42</v>
      </c>
      <c r="E14" s="33" t="s">
        <v>49</v>
      </c>
      <c r="F14" s="33" t="s">
        <v>50</v>
      </c>
      <c r="G14" s="33" t="s">
        <v>95</v>
      </c>
      <c r="H14" s="33" t="s">
        <v>96</v>
      </c>
      <c r="I14" s="35">
        <v>45834</v>
      </c>
      <c r="J14" s="35">
        <v>45925</v>
      </c>
      <c r="K14" s="36">
        <v>18157100</v>
      </c>
      <c r="L14" s="34"/>
      <c r="M14" s="34"/>
      <c r="N14" s="41">
        <v>100</v>
      </c>
      <c r="O14" s="38"/>
      <c r="P14" s="33"/>
      <c r="Q14" s="39"/>
      <c r="R14" s="39"/>
      <c r="S14" s="39"/>
      <c r="T14" s="40" t="str">
        <f t="shared" ca="1" si="0"/>
        <v>Már nincs hatályban</v>
      </c>
      <c r="U14" s="20">
        <f t="shared" si="1"/>
        <v>23059517</v>
      </c>
    </row>
    <row r="15" spans="1:21" ht="60" customHeight="1" x14ac:dyDescent="0.25">
      <c r="A15" s="31" t="s">
        <v>13</v>
      </c>
      <c r="B15" s="32" t="s">
        <v>97</v>
      </c>
      <c r="C15" s="33" t="s">
        <v>98</v>
      </c>
      <c r="D15" s="34" t="s">
        <v>42</v>
      </c>
      <c r="E15" s="33" t="s">
        <v>99</v>
      </c>
      <c r="F15" s="33" t="s">
        <v>100</v>
      </c>
      <c r="G15" s="33" t="s">
        <v>101</v>
      </c>
      <c r="H15" s="33" t="s">
        <v>102</v>
      </c>
      <c r="I15" s="35">
        <v>45806</v>
      </c>
      <c r="J15" s="35">
        <v>46170</v>
      </c>
      <c r="K15" s="36">
        <v>6975920</v>
      </c>
      <c r="L15" s="34"/>
      <c r="M15" s="34"/>
      <c r="N15" s="37">
        <v>100</v>
      </c>
      <c r="O15" s="38"/>
      <c r="P15" s="33"/>
      <c r="Q15" s="39"/>
      <c r="R15" s="39"/>
      <c r="S15" s="39"/>
      <c r="T15" s="40" t="str">
        <f t="shared" ca="1" si="0"/>
        <v>Már nincs hatályban</v>
      </c>
      <c r="U15" s="20">
        <f t="shared" si="1"/>
        <v>8859418.4000000004</v>
      </c>
    </row>
    <row r="16" spans="1:21" ht="60" customHeight="1" x14ac:dyDescent="0.25">
      <c r="A16" s="31" t="s">
        <v>14</v>
      </c>
      <c r="B16" s="32" t="s">
        <v>47</v>
      </c>
      <c r="C16" s="33" t="s">
        <v>48</v>
      </c>
      <c r="D16" s="34" t="s">
        <v>42</v>
      </c>
      <c r="E16" s="33" t="s">
        <v>49</v>
      </c>
      <c r="F16" s="33" t="s">
        <v>50</v>
      </c>
      <c r="G16" s="33" t="s">
        <v>103</v>
      </c>
      <c r="H16" s="33" t="s">
        <v>96</v>
      </c>
      <c r="I16" s="35">
        <v>45845</v>
      </c>
      <c r="J16" s="35">
        <v>45906</v>
      </c>
      <c r="K16" s="36">
        <v>5676606</v>
      </c>
      <c r="L16" s="34"/>
      <c r="M16" s="34"/>
      <c r="N16" s="41">
        <v>100</v>
      </c>
      <c r="O16" s="38"/>
      <c r="P16" s="33"/>
      <c r="Q16" s="39"/>
      <c r="R16" s="39"/>
      <c r="S16" s="39"/>
      <c r="T16" s="40" t="str">
        <f t="shared" ca="1" si="0"/>
        <v>Már nincs hatályban</v>
      </c>
      <c r="U16" s="20">
        <f t="shared" si="1"/>
        <v>7209289.6200000001</v>
      </c>
    </row>
    <row r="17" spans="1:21" ht="60" customHeight="1" x14ac:dyDescent="0.25">
      <c r="A17" s="31" t="s">
        <v>15</v>
      </c>
      <c r="B17" s="32" t="s">
        <v>40</v>
      </c>
      <c r="C17" s="33" t="s">
        <v>104</v>
      </c>
      <c r="D17" s="34" t="s">
        <v>42</v>
      </c>
      <c r="E17" s="33" t="s">
        <v>105</v>
      </c>
      <c r="F17" s="33" t="s">
        <v>106</v>
      </c>
      <c r="G17" s="33" t="s">
        <v>107</v>
      </c>
      <c r="H17" s="33" t="s">
        <v>108</v>
      </c>
      <c r="I17" s="35">
        <v>45840</v>
      </c>
      <c r="J17" s="35">
        <v>46142</v>
      </c>
      <c r="K17" s="36">
        <v>72500000</v>
      </c>
      <c r="L17" s="34"/>
      <c r="M17" s="34">
        <v>100</v>
      </c>
      <c r="N17" s="41">
        <v>0</v>
      </c>
      <c r="O17" s="38"/>
      <c r="P17" s="33"/>
      <c r="Q17" s="39"/>
      <c r="R17" s="39"/>
      <c r="S17" s="39"/>
      <c r="T17" s="40" t="str">
        <f t="shared" ca="1" si="0"/>
        <v>Már nincs hatályban</v>
      </c>
      <c r="U17" s="20">
        <f t="shared" si="1"/>
        <v>92075000</v>
      </c>
    </row>
    <row r="18" spans="1:21" ht="60" customHeight="1" x14ac:dyDescent="0.25">
      <c r="A18" s="31" t="s">
        <v>16</v>
      </c>
      <c r="B18" s="32" t="s">
        <v>40</v>
      </c>
      <c r="C18" s="33" t="s">
        <v>91</v>
      </c>
      <c r="D18" s="34" t="s">
        <v>42</v>
      </c>
      <c r="E18" s="33" t="s">
        <v>92</v>
      </c>
      <c r="F18" s="33" t="s">
        <v>93</v>
      </c>
      <c r="G18" s="33" t="s">
        <v>109</v>
      </c>
      <c r="H18" s="33" t="s">
        <v>110</v>
      </c>
      <c r="I18" s="35">
        <v>45874</v>
      </c>
      <c r="J18" s="35">
        <v>45930</v>
      </c>
      <c r="K18" s="36">
        <v>37753871</v>
      </c>
      <c r="L18" s="34"/>
      <c r="M18" s="34">
        <v>0</v>
      </c>
      <c r="N18" s="37">
        <v>100</v>
      </c>
      <c r="O18" s="38"/>
      <c r="P18" s="33"/>
      <c r="Q18" s="39"/>
      <c r="R18" s="39"/>
      <c r="S18" s="39"/>
      <c r="T18" s="40" t="str">
        <f t="shared" ca="1" si="0"/>
        <v>Már nincs hatályban</v>
      </c>
      <c r="U18" s="20">
        <f t="shared" si="1"/>
        <v>47947416.170000002</v>
      </c>
    </row>
    <row r="19" spans="1:21" ht="60" customHeight="1" x14ac:dyDescent="0.25">
      <c r="A19" s="31" t="s">
        <v>17</v>
      </c>
      <c r="B19" s="32" t="s">
        <v>111</v>
      </c>
      <c r="C19" s="33" t="s">
        <v>48</v>
      </c>
      <c r="D19" s="34" t="s">
        <v>42</v>
      </c>
      <c r="E19" s="33" t="s">
        <v>49</v>
      </c>
      <c r="F19" s="33" t="s">
        <v>50</v>
      </c>
      <c r="G19" s="33" t="s">
        <v>112</v>
      </c>
      <c r="H19" s="33" t="s">
        <v>113</v>
      </c>
      <c r="I19" s="35">
        <v>45866</v>
      </c>
      <c r="J19" s="35">
        <v>45958</v>
      </c>
      <c r="K19" s="36">
        <v>104686686</v>
      </c>
      <c r="L19" s="34"/>
      <c r="M19" s="34">
        <v>100</v>
      </c>
      <c r="N19" s="37">
        <v>0</v>
      </c>
      <c r="O19" s="38" t="s">
        <v>114</v>
      </c>
      <c r="P19" s="33" t="s">
        <v>115</v>
      </c>
      <c r="Q19" s="39" t="s">
        <v>116</v>
      </c>
      <c r="R19" s="39"/>
      <c r="S19" s="39"/>
      <c r="T19" s="40" t="str">
        <f t="shared" ca="1" si="0"/>
        <v>Már nincs hatályban</v>
      </c>
      <c r="U19" s="20">
        <f t="shared" si="1"/>
        <v>132952091.22</v>
      </c>
    </row>
    <row r="20" spans="1:21" ht="60" customHeight="1" x14ac:dyDescent="0.25">
      <c r="A20" s="31" t="s">
        <v>18</v>
      </c>
      <c r="B20" s="32" t="s">
        <v>111</v>
      </c>
      <c r="C20" s="33" t="s">
        <v>117</v>
      </c>
      <c r="D20" s="34" t="s">
        <v>42</v>
      </c>
      <c r="E20" s="33" t="s">
        <v>49</v>
      </c>
      <c r="F20" s="33" t="s">
        <v>118</v>
      </c>
      <c r="G20" s="33" t="s">
        <v>119</v>
      </c>
      <c r="H20" s="33" t="s">
        <v>113</v>
      </c>
      <c r="I20" s="35">
        <v>45894</v>
      </c>
      <c r="J20" s="35">
        <v>45986</v>
      </c>
      <c r="K20" s="36">
        <v>26222882</v>
      </c>
      <c r="L20" s="34"/>
      <c r="M20" s="34">
        <v>100</v>
      </c>
      <c r="N20" s="37">
        <v>0</v>
      </c>
      <c r="O20" s="38" t="s">
        <v>120</v>
      </c>
      <c r="P20" s="33" t="s">
        <v>115</v>
      </c>
      <c r="Q20" s="39" t="s">
        <v>116</v>
      </c>
      <c r="R20" s="39"/>
      <c r="S20" s="39"/>
      <c r="T20" s="40" t="str">
        <f t="shared" ca="1" si="0"/>
        <v>Már nincs hatályban</v>
      </c>
      <c r="U20" s="20">
        <f t="shared" si="1"/>
        <v>33303060.140000001</v>
      </c>
    </row>
    <row r="21" spans="1:21" ht="60" customHeight="1" x14ac:dyDescent="0.25">
      <c r="A21" s="31" t="s">
        <v>121</v>
      </c>
      <c r="B21" s="32" t="s">
        <v>40</v>
      </c>
      <c r="C21" s="33" t="s">
        <v>122</v>
      </c>
      <c r="D21" s="34" t="s">
        <v>42</v>
      </c>
      <c r="E21" s="44" t="s">
        <v>123</v>
      </c>
      <c r="F21" s="44" t="s">
        <v>124</v>
      </c>
      <c r="G21" s="33" t="s">
        <v>125</v>
      </c>
      <c r="H21" s="45" t="s">
        <v>126</v>
      </c>
      <c r="I21" s="35">
        <v>45958</v>
      </c>
      <c r="J21" s="35">
        <v>46322</v>
      </c>
      <c r="K21" s="36" t="s">
        <v>127</v>
      </c>
      <c r="L21" s="34"/>
      <c r="M21" s="34">
        <v>100</v>
      </c>
      <c r="N21" s="37">
        <v>0</v>
      </c>
      <c r="O21" s="38"/>
      <c r="P21" s="33"/>
      <c r="Q21" s="39"/>
      <c r="R21" s="39"/>
      <c r="S21" s="39"/>
      <c r="T21" s="40" t="str">
        <f t="shared" ca="1" si="0"/>
        <v>hatályban van</v>
      </c>
      <c r="U21" s="20">
        <f>25260300*1.27</f>
        <v>32080581</v>
      </c>
    </row>
    <row r="22" spans="1:21" ht="60" customHeight="1" x14ac:dyDescent="0.25">
      <c r="A22" s="31" t="s">
        <v>128</v>
      </c>
      <c r="B22" s="32" t="s">
        <v>111</v>
      </c>
      <c r="C22" s="33" t="s">
        <v>48</v>
      </c>
      <c r="D22" s="34" t="s">
        <v>42</v>
      </c>
      <c r="E22" s="33" t="s">
        <v>49</v>
      </c>
      <c r="F22" s="33" t="s">
        <v>50</v>
      </c>
      <c r="G22" s="33" t="s">
        <v>129</v>
      </c>
      <c r="H22" s="33" t="s">
        <v>113</v>
      </c>
      <c r="I22" s="35">
        <v>45932</v>
      </c>
      <c r="J22" s="35">
        <v>46024</v>
      </c>
      <c r="K22" s="36">
        <v>1087725</v>
      </c>
      <c r="L22" s="34"/>
      <c r="M22" s="34">
        <v>100</v>
      </c>
      <c r="N22" s="37">
        <v>0</v>
      </c>
      <c r="O22" s="38" t="s">
        <v>120</v>
      </c>
      <c r="P22" s="33" t="s">
        <v>115</v>
      </c>
      <c r="Q22" s="46" t="s">
        <v>130</v>
      </c>
      <c r="R22" s="39"/>
      <c r="S22" s="39"/>
      <c r="T22" s="40" t="str">
        <f t="shared" ca="1" si="0"/>
        <v>Már nincs hatályban</v>
      </c>
      <c r="U22" s="20">
        <f t="shared" si="1"/>
        <v>1381410.75</v>
      </c>
    </row>
    <row r="23" spans="1:21" ht="60" customHeight="1" x14ac:dyDescent="0.25">
      <c r="A23" s="31" t="s">
        <v>131</v>
      </c>
      <c r="B23" s="32" t="s">
        <v>40</v>
      </c>
      <c r="C23" s="33" t="s">
        <v>132</v>
      </c>
      <c r="D23" s="34" t="s">
        <v>42</v>
      </c>
      <c r="E23" s="33" t="s">
        <v>88</v>
      </c>
      <c r="F23" s="33" t="s">
        <v>64</v>
      </c>
      <c r="G23" s="33" t="s">
        <v>133</v>
      </c>
      <c r="H23" s="33" t="s">
        <v>66</v>
      </c>
      <c r="I23" s="35">
        <v>45974</v>
      </c>
      <c r="J23" s="35">
        <v>46010</v>
      </c>
      <c r="K23" s="36">
        <v>19671349</v>
      </c>
      <c r="L23" s="34"/>
      <c r="M23" s="34">
        <v>100</v>
      </c>
      <c r="N23" s="37">
        <v>0</v>
      </c>
      <c r="O23" s="38"/>
      <c r="P23" s="33"/>
      <c r="Q23" s="39"/>
      <c r="R23" s="39"/>
      <c r="S23" s="39"/>
      <c r="T23" s="40" t="str">
        <f t="shared" ca="1" si="0"/>
        <v>Már nincs hatályban</v>
      </c>
      <c r="U23" s="20">
        <f t="shared" si="1"/>
        <v>24982613.23</v>
      </c>
    </row>
    <row r="24" spans="1:21" ht="60" customHeight="1" x14ac:dyDescent="0.25">
      <c r="A24" s="31" t="s">
        <v>134</v>
      </c>
      <c r="B24" s="32" t="s">
        <v>40</v>
      </c>
      <c r="C24" s="33" t="s">
        <v>104</v>
      </c>
      <c r="D24" s="34" t="s">
        <v>42</v>
      </c>
      <c r="E24" s="33" t="s">
        <v>105</v>
      </c>
      <c r="F24" s="33" t="s">
        <v>106</v>
      </c>
      <c r="G24" s="33" t="s">
        <v>135</v>
      </c>
      <c r="H24" s="33" t="s">
        <v>136</v>
      </c>
      <c r="I24" s="35">
        <v>45966</v>
      </c>
      <c r="J24" s="35">
        <v>46029</v>
      </c>
      <c r="K24" s="36">
        <v>17840000</v>
      </c>
      <c r="L24" s="34"/>
      <c r="M24" s="34">
        <v>0</v>
      </c>
      <c r="N24" s="37">
        <v>100</v>
      </c>
      <c r="O24" s="38"/>
      <c r="P24" s="33"/>
      <c r="Q24" s="39"/>
      <c r="R24" s="39"/>
      <c r="S24" s="39"/>
      <c r="T24" s="40" t="str">
        <f t="shared" ca="1" si="0"/>
        <v>Már nincs hatályban</v>
      </c>
      <c r="U24" s="20">
        <f t="shared" si="1"/>
        <v>22656800</v>
      </c>
    </row>
    <row r="25" spans="1:21" ht="60" customHeight="1" x14ac:dyDescent="0.25">
      <c r="A25" s="31" t="s">
        <v>137</v>
      </c>
      <c r="B25" s="32" t="s">
        <v>40</v>
      </c>
      <c r="C25" s="33" t="s">
        <v>104</v>
      </c>
      <c r="D25" s="34" t="s">
        <v>42</v>
      </c>
      <c r="E25" s="33" t="s">
        <v>105</v>
      </c>
      <c r="F25" s="33" t="s">
        <v>106</v>
      </c>
      <c r="G25" s="33" t="s">
        <v>138</v>
      </c>
      <c r="H25" s="33" t="s">
        <v>136</v>
      </c>
      <c r="I25" s="35">
        <v>45966</v>
      </c>
      <c r="J25" s="35">
        <v>45994</v>
      </c>
      <c r="K25" s="36">
        <v>9750000</v>
      </c>
      <c r="L25" s="34"/>
      <c r="M25" s="34">
        <v>0</v>
      </c>
      <c r="N25" s="37">
        <v>100</v>
      </c>
      <c r="O25" s="38"/>
      <c r="P25" s="33"/>
      <c r="Q25" s="39"/>
      <c r="R25" s="39"/>
      <c r="S25" s="39"/>
      <c r="T25" s="40" t="str">
        <f t="shared" ca="1" si="0"/>
        <v>Már nincs hatályban</v>
      </c>
      <c r="U25" s="20">
        <f t="shared" si="1"/>
        <v>12382500</v>
      </c>
    </row>
    <row r="26" spans="1:21" ht="60" customHeight="1" x14ac:dyDescent="0.25">
      <c r="A26" s="31" t="s">
        <v>139</v>
      </c>
      <c r="B26" s="32" t="s">
        <v>40</v>
      </c>
      <c r="C26" s="33" t="s">
        <v>140</v>
      </c>
      <c r="D26" s="34" t="s">
        <v>42</v>
      </c>
      <c r="E26" s="33" t="s">
        <v>141</v>
      </c>
      <c r="F26" s="33" t="s">
        <v>142</v>
      </c>
      <c r="G26" s="33" t="s">
        <v>143</v>
      </c>
      <c r="H26" s="33" t="s">
        <v>144</v>
      </c>
      <c r="I26" s="35">
        <v>45986</v>
      </c>
      <c r="J26" s="35">
        <v>46009</v>
      </c>
      <c r="K26" s="36">
        <v>7528952</v>
      </c>
      <c r="L26" s="34"/>
      <c r="M26" s="34">
        <v>0</v>
      </c>
      <c r="N26" s="37">
        <v>100</v>
      </c>
      <c r="O26" s="38"/>
      <c r="P26" s="33"/>
      <c r="Q26" s="39"/>
      <c r="R26" s="39"/>
      <c r="S26" s="39"/>
      <c r="T26" s="40" t="str">
        <f t="shared" ca="1" si="0"/>
        <v>Már nincs hatályban</v>
      </c>
      <c r="U26" s="20">
        <f t="shared" si="1"/>
        <v>9561769.040000001</v>
      </c>
    </row>
    <row r="27" spans="1:21" ht="60" customHeight="1" x14ac:dyDescent="0.25">
      <c r="A27" s="31" t="s">
        <v>145</v>
      </c>
      <c r="B27" s="32" t="s">
        <v>40</v>
      </c>
      <c r="C27" s="33" t="s">
        <v>146</v>
      </c>
      <c r="D27" s="34" t="s">
        <v>42</v>
      </c>
      <c r="E27" s="33" t="s">
        <v>147</v>
      </c>
      <c r="F27" s="33" t="s">
        <v>148</v>
      </c>
      <c r="G27" s="33" t="s">
        <v>149</v>
      </c>
      <c r="H27" s="43" t="s">
        <v>150</v>
      </c>
      <c r="I27" s="35">
        <v>45992</v>
      </c>
      <c r="J27" s="35">
        <v>46013</v>
      </c>
      <c r="K27" s="36">
        <v>14434903</v>
      </c>
      <c r="L27" s="34"/>
      <c r="M27" s="34">
        <v>0</v>
      </c>
      <c r="N27" s="37">
        <v>100</v>
      </c>
      <c r="O27" s="38"/>
      <c r="P27" s="33"/>
      <c r="Q27" s="39"/>
      <c r="R27" s="39"/>
      <c r="S27" s="39"/>
      <c r="T27" s="40" t="str">
        <f t="shared" ca="1" si="0"/>
        <v>Már nincs hatályban</v>
      </c>
      <c r="U27" s="20">
        <f t="shared" si="1"/>
        <v>18332326.809999999</v>
      </c>
    </row>
    <row r="28" spans="1:21" ht="60" customHeight="1" x14ac:dyDescent="0.25">
      <c r="A28" s="31" t="s">
        <v>151</v>
      </c>
      <c r="B28" s="32" t="s">
        <v>152</v>
      </c>
      <c r="C28" s="33" t="s">
        <v>153</v>
      </c>
      <c r="D28" s="34" t="s">
        <v>42</v>
      </c>
      <c r="E28" s="33" t="s">
        <v>154</v>
      </c>
      <c r="F28" s="33" t="s">
        <v>155</v>
      </c>
      <c r="G28" s="33" t="s">
        <v>156</v>
      </c>
      <c r="H28" s="33" t="s">
        <v>96</v>
      </c>
      <c r="I28" s="35">
        <v>45992</v>
      </c>
      <c r="J28" s="35">
        <v>47118</v>
      </c>
      <c r="K28" s="36">
        <v>35360000</v>
      </c>
      <c r="L28" s="34"/>
      <c r="M28" s="34">
        <v>100</v>
      </c>
      <c r="N28" s="37">
        <v>0</v>
      </c>
      <c r="O28" s="38"/>
      <c r="P28" s="33"/>
      <c r="Q28" s="39"/>
      <c r="R28" s="39"/>
      <c r="S28" s="39"/>
      <c r="T28" s="40" t="str">
        <f t="shared" ca="1" si="0"/>
        <v>hatályban van</v>
      </c>
      <c r="U28" s="20">
        <f t="shared" si="1"/>
        <v>44907200</v>
      </c>
    </row>
    <row r="29" spans="1:21" ht="60" customHeight="1" x14ac:dyDescent="0.25">
      <c r="A29" s="31" t="s">
        <v>157</v>
      </c>
      <c r="B29" s="32" t="s">
        <v>40</v>
      </c>
      <c r="C29" s="33" t="s">
        <v>140</v>
      </c>
      <c r="D29" s="34" t="s">
        <v>42</v>
      </c>
      <c r="E29" s="33" t="s">
        <v>141</v>
      </c>
      <c r="F29" s="33" t="s">
        <v>142</v>
      </c>
      <c r="G29" s="33" t="s">
        <v>158</v>
      </c>
      <c r="H29" s="33" t="s">
        <v>96</v>
      </c>
      <c r="I29" s="35">
        <v>46006</v>
      </c>
      <c r="J29" s="35">
        <v>46142</v>
      </c>
      <c r="K29" s="36">
        <v>51852260</v>
      </c>
      <c r="L29" s="34"/>
      <c r="M29" s="34">
        <v>0</v>
      </c>
      <c r="N29" s="37">
        <v>100</v>
      </c>
      <c r="O29" s="38"/>
      <c r="P29" s="33"/>
      <c r="Q29" s="39"/>
      <c r="R29" s="39"/>
      <c r="S29" s="39"/>
      <c r="T29" s="40" t="str">
        <f t="shared" ca="1" si="0"/>
        <v>Már nincs hatályban</v>
      </c>
      <c r="U29" s="20">
        <f t="shared" si="1"/>
        <v>65852370.200000003</v>
      </c>
    </row>
    <row r="30" spans="1:21" ht="60" customHeight="1" x14ac:dyDescent="0.25">
      <c r="A30" s="31" t="s">
        <v>159</v>
      </c>
      <c r="B30" s="32" t="s">
        <v>111</v>
      </c>
      <c r="C30" s="33" t="s">
        <v>160</v>
      </c>
      <c r="D30" s="34" t="s">
        <v>42</v>
      </c>
      <c r="E30" s="33" t="s">
        <v>92</v>
      </c>
      <c r="F30" s="33" t="s">
        <v>93</v>
      </c>
      <c r="G30" s="33" t="s">
        <v>161</v>
      </c>
      <c r="H30" s="33" t="s">
        <v>96</v>
      </c>
      <c r="I30" s="35">
        <v>46006</v>
      </c>
      <c r="J30" s="35">
        <v>46009</v>
      </c>
      <c r="K30" s="36">
        <v>14935200</v>
      </c>
      <c r="L30" s="34"/>
      <c r="M30" s="34">
        <v>0</v>
      </c>
      <c r="N30" s="37">
        <v>100</v>
      </c>
      <c r="O30" s="38"/>
      <c r="P30" s="33"/>
      <c r="Q30" s="39"/>
      <c r="R30" s="39"/>
      <c r="S30" s="39"/>
      <c r="T30" s="40" t="str">
        <f t="shared" ca="1" si="0"/>
        <v>Már nincs hatályban</v>
      </c>
      <c r="U30" s="20">
        <f t="shared" si="1"/>
        <v>18967704</v>
      </c>
    </row>
    <row r="31" spans="1:21" ht="60" customHeight="1" x14ac:dyDescent="0.25">
      <c r="A31" s="31" t="s">
        <v>162</v>
      </c>
      <c r="B31" s="32" t="s">
        <v>111</v>
      </c>
      <c r="C31" s="33" t="s">
        <v>163</v>
      </c>
      <c r="D31" s="34" t="s">
        <v>42</v>
      </c>
      <c r="E31" s="33" t="s">
        <v>164</v>
      </c>
      <c r="F31" s="33" t="s">
        <v>165</v>
      </c>
      <c r="G31" s="33" t="s">
        <v>166</v>
      </c>
      <c r="H31" s="33" t="s">
        <v>167</v>
      </c>
      <c r="I31" s="35">
        <v>45986</v>
      </c>
      <c r="J31" s="35">
        <v>46173</v>
      </c>
      <c r="K31" s="36">
        <v>5889523</v>
      </c>
      <c r="L31" s="34"/>
      <c r="M31" s="34">
        <v>0</v>
      </c>
      <c r="N31" s="37">
        <v>100</v>
      </c>
      <c r="O31" s="38"/>
      <c r="P31" s="33"/>
      <c r="Q31" s="39"/>
      <c r="R31" s="39"/>
      <c r="S31" s="39"/>
      <c r="T31" s="40" t="str">
        <f t="shared" ca="1" si="0"/>
        <v>Már nincs hatályban</v>
      </c>
      <c r="U31" s="20">
        <f t="shared" si="1"/>
        <v>7479694.21</v>
      </c>
    </row>
    <row r="32" spans="1:21" ht="60" customHeight="1" x14ac:dyDescent="0.25">
      <c r="A32" s="31" t="s">
        <v>168</v>
      </c>
      <c r="B32" s="32" t="s">
        <v>111</v>
      </c>
      <c r="C32" s="33" t="s">
        <v>163</v>
      </c>
      <c r="D32" s="34" t="s">
        <v>42</v>
      </c>
      <c r="E32" s="33" t="s">
        <v>164</v>
      </c>
      <c r="F32" s="33" t="s">
        <v>165</v>
      </c>
      <c r="G32" s="33" t="s">
        <v>169</v>
      </c>
      <c r="H32" s="33" t="s">
        <v>170</v>
      </c>
      <c r="I32" s="35">
        <v>46009</v>
      </c>
      <c r="J32" s="35">
        <v>46081</v>
      </c>
      <c r="K32" s="36">
        <v>5640315</v>
      </c>
      <c r="L32" s="34"/>
      <c r="M32" s="34"/>
      <c r="N32" s="37">
        <v>100</v>
      </c>
      <c r="O32" s="38"/>
      <c r="P32" s="33"/>
      <c r="Q32" s="39"/>
      <c r="R32" s="39"/>
      <c r="S32" s="39"/>
      <c r="T32" s="40" t="str">
        <f t="shared" ca="1" si="0"/>
        <v>Már nincs hatályban</v>
      </c>
      <c r="U32" s="20">
        <f t="shared" si="1"/>
        <v>7163200.0499999998</v>
      </c>
    </row>
  </sheetData>
  <autoFilter ref="C3:T32" xr:uid="{C106A740-08CF-4D49-B3B5-4480F3CB1CAE}"/>
  <mergeCells count="4">
    <mergeCell ref="A1:N1"/>
    <mergeCell ref="O1:S1"/>
    <mergeCell ref="K2:L2"/>
    <mergeCell ref="R2:S2"/>
  </mergeCells>
  <dataValidations count="1">
    <dataValidation type="list" allowBlank="1" showInputMessage="1" showErrorMessage="1" errorTitle="Igen/Nem" error="Kérem a legördülő listából válasszon." sqref="D4:D32" xr:uid="{E1A19A5E-53F7-466D-9F88-BBFC358A00CD}">
      <formula1>"Igen,Nem"</formula1>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szerződések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Dékány Brigitta</dc:creator>
  <cp:lastModifiedBy>Dékány Brigitta</cp:lastModifiedBy>
  <dcterms:created xsi:type="dcterms:W3CDTF">2026-10-05T07:40:52Z</dcterms:created>
  <dcterms:modified xsi:type="dcterms:W3CDTF">2026-10-05T07:41:34Z</dcterms:modified>
</cp:coreProperties>
</file>