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K:\5 MFt feletti szerződések\Adatszolgáltatás honlaprra\"/>
    </mc:Choice>
  </mc:AlternateContent>
  <xr:revisionPtr revIDLastSave="0" documentId="8_{4088F66C-1601-4707-8B74-447D16C37315}" xr6:coauthVersionLast="47" xr6:coauthVersionMax="47" xr10:uidLastSave="{00000000-0000-0000-0000-000000000000}"/>
  <bookViews>
    <workbookView xWindow="28680" yWindow="-120" windowWidth="29040" windowHeight="15720" xr2:uid="{EBBEB80D-AF8D-48A9-9903-30A871CBCD6B}"/>
  </bookViews>
  <sheets>
    <sheet name="szerződések 2026" sheetId="1" r:id="rId1"/>
  </sheets>
  <definedNames>
    <definedName name="_xlnm._FilterDatabase" localSheetId="0" hidden="1">'szerződések 2026'!$C$3:$T$31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31" i="1" l="1"/>
  <c r="U30" i="1"/>
  <c r="U29" i="1"/>
  <c r="K28" i="1"/>
  <c r="U28" i="1" s="1"/>
  <c r="U27" i="1"/>
  <c r="U26" i="1"/>
  <c r="U25" i="1"/>
  <c r="U24" i="1"/>
  <c r="U23" i="1"/>
  <c r="U22" i="1"/>
  <c r="U21" i="1"/>
  <c r="U20" i="1"/>
  <c r="U19" i="1"/>
  <c r="U18" i="1"/>
  <c r="U17" i="1"/>
  <c r="U16" i="1"/>
  <c r="U15" i="1"/>
  <c r="U14" i="1"/>
  <c r="U13" i="1"/>
  <c r="U12" i="1"/>
  <c r="U11" i="1"/>
  <c r="U10" i="1"/>
  <c r="U9" i="1"/>
  <c r="U8" i="1"/>
  <c r="U7" i="1"/>
  <c r="U6" i="1"/>
  <c r="U5" i="1"/>
  <c r="U4" i="1"/>
  <c r="U1" i="1"/>
  <c r="T25" i="1" s="1"/>
  <c r="T26" i="1" l="1"/>
  <c r="T19" i="1"/>
  <c r="T6" i="1"/>
  <c r="T13" i="1"/>
  <c r="T20" i="1"/>
  <c r="T27" i="1"/>
  <c r="T30" i="1"/>
  <c r="T12" i="1"/>
  <c r="T7" i="1"/>
  <c r="T14" i="1"/>
  <c r="T21" i="1"/>
  <c r="T28" i="1"/>
  <c r="T8" i="1"/>
  <c r="T15" i="1"/>
  <c r="T22" i="1"/>
  <c r="T29" i="1"/>
  <c r="T9" i="1"/>
  <c r="T16" i="1"/>
  <c r="T23" i="1"/>
  <c r="T10" i="1"/>
  <c r="T17" i="1"/>
  <c r="T24" i="1"/>
  <c r="T31" i="1"/>
  <c r="T5" i="1"/>
  <c r="T4" i="1"/>
  <c r="T11" i="1"/>
  <c r="T18" i="1"/>
</calcChain>
</file>

<file path=xl/sharedStrings.xml><?xml version="1.0" encoding="utf-8"?>
<sst xmlns="http://schemas.openxmlformats.org/spreadsheetml/2006/main" count="286" uniqueCount="170">
  <si>
    <t>I. ALAPADATOK</t>
  </si>
  <si>
    <t>II. KÖZBESZERZÉS EREDMÉNYEKÉNT KÖTÖTT SZERZŐDÉSEK ADATAI</t>
  </si>
  <si>
    <t>1.</t>
  </si>
  <si>
    <t>2.</t>
  </si>
  <si>
    <t>3.</t>
  </si>
  <si>
    <t>4.</t>
  </si>
  <si>
    <t>5.</t>
  </si>
  <si>
    <t>6.</t>
  </si>
  <si>
    <t>7.</t>
  </si>
  <si>
    <t>8.</t>
  </si>
  <si>
    <t>9.</t>
  </si>
  <si>
    <t>10.</t>
  </si>
  <si>
    <t>11.</t>
  </si>
  <si>
    <t>12.</t>
  </si>
  <si>
    <t>13.</t>
  </si>
  <si>
    <t>14.</t>
  </si>
  <si>
    <t>15.</t>
  </si>
  <si>
    <t>16.</t>
  </si>
  <si>
    <t>17.</t>
  </si>
  <si>
    <t>Sorszám</t>
  </si>
  <si>
    <r>
      <t xml:space="preserve">Szerződés típusa </t>
    </r>
    <r>
      <rPr>
        <sz val="11"/>
        <color rgb="FF000000"/>
        <rFont val="Calibri"/>
        <family val="2"/>
        <charset val="238"/>
      </rPr>
      <t>(az Infotv. 37/C. § (2) bekezdés a)-c) pontjában meghatározott jogalap, illetve forma)</t>
    </r>
  </si>
  <si>
    <t>Szerződő fél/
kedvezményezett megnevezése</t>
  </si>
  <si>
    <t xml:space="preserve">Szerződő fél/
kedvezményezett természetes személynek minősül-e?
 </t>
  </si>
  <si>
    <r>
      <t xml:space="preserve">Szerződő fél/kedvezményezett székhelye
</t>
    </r>
    <r>
      <rPr>
        <sz val="11"/>
        <color rgb="FF000000"/>
        <rFont val="Calibri"/>
        <family val="2"/>
        <charset val="238"/>
      </rPr>
      <t>(amennyiben nem természetes személynek minősül)</t>
    </r>
  </si>
  <si>
    <r>
      <t xml:space="preserve">Szerződő fél/
kedvezményezett adószáma
</t>
    </r>
    <r>
      <rPr>
        <sz val="11"/>
        <color rgb="FF000000"/>
        <rFont val="Calibri"/>
        <family val="2"/>
        <charset val="238"/>
      </rPr>
      <t>(amennyiben van)</t>
    </r>
  </si>
  <si>
    <t>Szerződés/Támogatás tárgya</t>
  </si>
  <si>
    <t>Megvalósítás/Teljesítés helye</t>
  </si>
  <si>
    <t>Teljesítés kezdő időpontja</t>
  </si>
  <si>
    <t>Teljesítés záró időpontja</t>
  </si>
  <si>
    <t xml:space="preserve">Szerződés értéke/Támogatás összege és pénzneme </t>
  </si>
  <si>
    <r>
      <rPr>
        <b/>
        <sz val="11"/>
        <color rgb="FF000000"/>
        <rFont val="Calibri"/>
        <family val="2"/>
        <charset val="238"/>
      </rPr>
      <t>Kifizetés időpontja</t>
    </r>
    <r>
      <rPr>
        <sz val="11"/>
        <color rgb="FF000000"/>
        <rFont val="Calibri"/>
        <family val="2"/>
        <charset val="238"/>
      </rPr>
      <t xml:space="preserve"> (amennyiben megtörtént)</t>
    </r>
  </si>
  <si>
    <t>EU-s forrás aránya (%)</t>
  </si>
  <si>
    <t>Hazai forrás aránya (%)</t>
  </si>
  <si>
    <t>Ajánlattevő(k) száma és neve</t>
  </si>
  <si>
    <r>
      <rPr>
        <b/>
        <sz val="11"/>
        <color rgb="FF000000"/>
        <rFont val="Calibri"/>
        <family val="2"/>
        <charset val="238"/>
      </rPr>
      <t xml:space="preserve">Eljárás EKR azonosítója
</t>
    </r>
    <r>
      <rPr>
        <sz val="11"/>
        <color rgb="FF000000"/>
        <rFont val="Calibri"/>
        <family val="2"/>
        <charset val="238"/>
      </rPr>
      <t>(amennyiben van)</t>
    </r>
  </si>
  <si>
    <t xml:space="preserve">Eljárás részletes adatainak ekr.gov.hu weboldalon található pontos elérhetősége (link) </t>
  </si>
  <si>
    <r>
      <t>Nevesített alvállalkozó neve</t>
    </r>
    <r>
      <rPr>
        <sz val="11"/>
        <color rgb="FF000000"/>
        <rFont val="Calibri"/>
        <family val="2"/>
        <charset val="238"/>
      </rPr>
      <t xml:space="preserve"> (amennyiben bevonásra került),</t>
    </r>
    <r>
      <rPr>
        <b/>
        <sz val="11"/>
        <color rgb="FF000000"/>
        <rFont val="Calibri"/>
        <family val="2"/>
        <charset val="238"/>
      </rPr>
      <t xml:space="preserve"> továbbá a nevesített gyártó neve </t>
    </r>
    <r>
      <rPr>
        <sz val="11"/>
        <color rgb="FF000000"/>
        <rFont val="Calibri"/>
        <family val="2"/>
        <charset val="238"/>
      </rPr>
      <t>(amennyiben értelmezhető)</t>
    </r>
  </si>
  <si>
    <r>
      <t xml:space="preserve"> Alvállalkozói díj összege </t>
    </r>
    <r>
      <rPr>
        <sz val="11"/>
        <color rgb="FF000000"/>
        <rFont val="Calibri"/>
        <family val="2"/>
        <charset val="238"/>
      </rPr>
      <t>(amennyiben a nevesített alvállalkozó díja meghatározott)</t>
    </r>
  </si>
  <si>
    <t>Hatályos-e</t>
  </si>
  <si>
    <t>Bruttó összeg</t>
  </si>
  <si>
    <t>Adásvételi szerződés</t>
  </si>
  <si>
    <t>CYEB Energiakereskedő Kft.</t>
  </si>
  <si>
    <t>Nem</t>
  </si>
  <si>
    <t>2000 Szentendre, Dobogókői út 1</t>
  </si>
  <si>
    <t>22742933-2-44</t>
  </si>
  <si>
    <t>Teljes Ellátás Alapú Villamosenergia Adásvételi Szerződés</t>
  </si>
  <si>
    <t>1032 Budapest, Bécsi út 134., 1134 Budapest Váci út 21., 1149 Budapest, Egressy út 71., 1144 Budapest, Kerepesi út 124., 1101 Budapest, Salgótarjáni út 53./b, 1146 Budapest, Thököly út 48-54., 1097 Budapest, Gyáli út 22., 1023 Budapest, Lajos u. 1-5., 1149 Budapest, Várna u. 23., 1191 Budapest, Kossuth tér 12., 1041 Budapest Görgey Artúr utca 26., 1139 Budapest, Üteg u. 13-15.</t>
  </si>
  <si>
    <t>Vállalkozási szerődés</t>
  </si>
  <si>
    <t xml:space="preserve">Paletta Ász Kft. </t>
  </si>
  <si>
    <t>1158 Budapest, Szűcs István utca 18. Fsz. 13. ajtó</t>
  </si>
  <si>
    <t>25781638-2-42</t>
  </si>
  <si>
    <t xml:space="preserve">BMSZC I. emelet 118. iroda leválasztásának átalakítása, illetve a 120/a. iroda leválasztása </t>
  </si>
  <si>
    <t>1149 Budapest, Várna utca 23.</t>
  </si>
  <si>
    <t>Szállítási szerződés</t>
  </si>
  <si>
    <t>Global Clean Service Bt.</t>
  </si>
  <si>
    <t>1138 Budapest, Népfürdő u. 21/E</t>
  </si>
  <si>
    <t>22149110-2-41</t>
  </si>
  <si>
    <t>Tisztítószerek szállítása a Budapesti Műszaki Szakképzési Centrum és tagintézményei részére</t>
  </si>
  <si>
    <t>1032 Budapest, Bécsi út 134.,1134 Budapest, Váci út 21.,1149 Budapest, Egressy út 71.,1144 Budapest, Kerepesi út 124.,1101 Budapest, Salgótarjáni út 53/b.,1146 Budapest, Thököly út 48-54.,1097 Budapest, Gyáli út 22., 1023 Budapest, Lajos u. 1-5., 1191 Budapest, Kossuth tér 12.,1041 Budapest, Görgey A. u. 26.,1139 Budapest, Üteg u. 15., 1149 Budapest, Várna u.23</t>
  </si>
  <si>
    <t>Vállalkozási szerződés</t>
  </si>
  <si>
    <t>Turner &amp; Pigeon Systems Kft.</t>
  </si>
  <si>
    <t>1163 Budapest, András u. 55.</t>
  </si>
  <si>
    <t>14314966-2-42</t>
  </si>
  <si>
    <t>Tárgyi eszközök analitikus nyilvántartásának vezetése (könyvelés) az SAP rendszerben, a naprakész vagyonleltározási feladatok ellátása és az évenkénti selejtezési eljárás teljeskörű lebonyolítása a BMSZC és tagintézménye részére</t>
  </si>
  <si>
    <t>1139 Budapest, Üteg u. 13-15.; 1146 Budapest, Thököly út 48-54.; 1032 Budapest, Bécsi út 134.; 1097 Budapest, Gyáli út 22. 1134 Budapest, Váci út 21.; 1149 Budapest Egressy út 71.; 1144 Budapest, Kerepesi út 124.; 1042 Budapest, Görgey A. út 26.; 1101 Budapest, Salgótarjáni út 53/B; 1097 Budapest, Gyáli út 22.; 1023 Budapest, Lajos u. 1-5.; 1191 Budapest; Kossuth tér 12.; 1134 Budapest, Angyalföldi út 2.</t>
  </si>
  <si>
    <t>10 200 000</t>
  </si>
  <si>
    <t>Egyedi szerződés</t>
  </si>
  <si>
    <t>IMG Solution Zrt.</t>
  </si>
  <si>
    <t>1023 Budapest, Lajos utca 26.</t>
  </si>
  <si>
    <t>28771315-2-41</t>
  </si>
  <si>
    <t>PC-k beszerzése a BMSZC és tagintézményei részére</t>
  </si>
  <si>
    <t>1149 Budapest, Várna u. 23.</t>
  </si>
  <si>
    <t>EURO ONE Számítástechnikai Zrt.</t>
  </si>
  <si>
    <t>1145 Budapest, Újvilág u. 50-52.</t>
  </si>
  <si>
    <t>10649297-2-44</t>
  </si>
  <si>
    <t>Informatikai eszközök beszerzése 2. - RRF-2.2.2-23 5. rész: Kliensek és beviteli eszközök beszerzése</t>
  </si>
  <si>
    <t>1032 Budapest, Bécsi út 134., 1134 Budapest Váci út 1., 1101 Budapest, Salgótarjáni út 53./b, 1146 Budapest, Thököly út 48-54., 1097 Budapest, Gyáli út 22., 1191 Budapest, Kossuth tér 12., 1041 Budapest, Görgey Artúr utca 26., 1139 Budapest, Üteg utca 13-15.</t>
  </si>
  <si>
    <t>3 ajánlattevő: EURO ONE Számítástechnikai Zrt., 99999 Informatikai Kereskedelmi és Szolgáltató Kft., WSH Számítástechnikai, Oktató és Szolgáltató Kft.</t>
  </si>
  <si>
    <t>EKR001231942025</t>
  </si>
  <si>
    <t>https://ekr.gov.hu/ekr-em/folyamat/kozbeszerzes/cselekmenyek.xhtml?kozbeszerzesAzonosito=EKR001231942025</t>
  </si>
  <si>
    <t>Informatikai eszközök beszerzése 2. - RRF-2.2.2-23 4. rész: Cisco ipari switch beszerzése</t>
  </si>
  <si>
    <t>1032 Budapest, Bécsi út 134., 1134 Budapest Váci út 1., 1101 Budapest, Salgótarjáni út 53./b, 1146 Budapest, Thököly út 48-54., 1097 Budapest, Gyáli út 22., 1191 Budapest, Kossuth tér 12., 1139 Budapest, Üteg utca 13-15.</t>
  </si>
  <si>
    <t>5 ajánalttevő: EURO ONE Számítástechnikai Zrt., The Blue Chip Kft., Harmónia 91 Kereskedelmi és Szolgáltató Kft., ETIAM Kft., WSH Számítástechnikai, Oktató és Szolgáltató Kft.</t>
  </si>
  <si>
    <t>Informatikai eszközök beszerzése 2. - RRF-2.2.2-23 2. rész: Cisco tűzfal és router beszerzése</t>
  </si>
  <si>
    <t>7 ajánlattevő: EURO ONE Számítástechnikai Zrt., The Blue Chip Kereskedelmi Kft., Harmónia 91 Kereskedelmi és Szolgáltató Kft., ETIAM Kft., WSH Számítástechnikai, Oktató és Szolgáltató Kft., Secops Kereskedelmi és Szolgáltató Kft., PROCOMP Számítástechnikai és Elektronikai Kft.</t>
  </si>
  <si>
    <t>Informatikai eszközök beszerzése 2. - RRF-2.2.2-23 1. rész: Asztali számítógépek (PC) beszerzése</t>
  </si>
  <si>
    <t>1032 Budapest, Bécsi út 134., 1134 Budapest, Váci út 21., 1146 Budapest, Thököly út 48-54.</t>
  </si>
  <si>
    <t>4 ajánlattevő: EURO ONE Számítástechnikai, 99999 Informatikai Kereskedelmi és Szolgáltató Kft., WSH Számítástechnikai, Oktató é s Szolgáltató Kft, TTR Invest Beruházó Kereskedelmi és Szolgáltató Kft.</t>
  </si>
  <si>
    <t>Harmónia 91 Kereskedelmi és Szolgáltató Kft.</t>
  </si>
  <si>
    <t>4025 Debrecen, Széchenyi utca 10.</t>
  </si>
  <si>
    <t>10700385-2-09</t>
  </si>
  <si>
    <t>Informatikai eszközök beszerzése 2. - RRF-2.2.2-23 3. rész: Vizuál eszközök, switch és tabletek beszerzése</t>
  </si>
  <si>
    <t>5 ajánlattevő: Harmónia 91 Kereskedelmi és Szolgáltató Kft., ETIAM Kft., PROCOMP Számítástechnikai és Elektronikai Kft., The Blue Chip Kereskedelmi Kft., Euro-Profil Rendszerház Kft.</t>
  </si>
  <si>
    <t>Informatikai eszközök beszerzése 2. - RRF-2.2.2-23 6. rész: Monitorok beszerzése</t>
  </si>
  <si>
    <t xml:space="preserve">12 ajánlattevő: Harmónia 91 Kereskedelmi és Szolgáltató Kft., NÁDOR Rendszerház Irodaautomatizálási Kft., WSH Számítástechnikai, Oktató és Szolgáltató Kft., Euro-Profil Rendszerház Kft., Sysman Informatikai Zrt., EURO ONE Számítástechnikai Zrt., Szintézis Informatikai Zrt., Bechtle direct Kft., PC Trade Systems Informatikai Kereskedelmi és Szolgáltató Kft., PROCOMP Számítástechnikai és Elektronikai Kft., The Blue Chip Kereskedelmi Kft., 99999 Informatikai Kereskedelmi és Szolgáltató Kft., </t>
  </si>
  <si>
    <t>Informatikai eszközök beszerzése 2. - RRF-2.2.2-23 7. rész: Elektronikai fejlesztőplatform és kezdőkészlet</t>
  </si>
  <si>
    <t>1032 Budapest, Bécsi út 134., 1134 Budapest, Váci út 21., 1146 Budapest, Thököly út 48-54., 1097 Budapest, Gyáli út 22., 1139 Budapest, Üteg utca 13-15.</t>
  </si>
  <si>
    <t>3 ajánlattevő: Harmónia 91 Kereskedelmi és Szolgáltató Kft., EURO ONE Számítástechnikai Zrt., WSH Számítástechnikai, Oktató és Szolgáltató Kft.</t>
  </si>
  <si>
    <t>Országos Munkavédelmi Központi Iroda Kft.</t>
  </si>
  <si>
    <t>2344 Dömsöd, Dunavecsei út 45.</t>
  </si>
  <si>
    <t>13558486-2-13</t>
  </si>
  <si>
    <t xml:space="preserve">Munka- és tűzvédelmi szolgáltatások elvégzése </t>
  </si>
  <si>
    <t>Vállalkozási keretszerződés</t>
  </si>
  <si>
    <t>Caramentachino Bt.</t>
  </si>
  <si>
    <t>2040 Budaörs, Árok u. 10/B 3/8</t>
  </si>
  <si>
    <t>22107394-2-13</t>
  </si>
  <si>
    <t>Tűzvédelmi eszközök és rendszerek karbantartása és pótlása/cseréje a BMSZC feladat ellátási helyein 24 hónapos időtartamra, nettó 8 500 000 Ft keretösszegig</t>
  </si>
  <si>
    <t xml:space="preserve">1139 Budapest, Üteg u. 13-15.; 1146 Budapest, Thököly út 48-54.; 1032 Budapest, Bécsi út 134.; 1097 Budapest, Gyáli út 22. 1134 Budapest, Váci út 21.; 1149 Budapest Egressy út 71.; 1144 Budapest, Kerepesi út 124.; 1042 Budapest, Görgey A. út 26.; 1101 Budapest, Salgótarjáni út 53/B; 1097 Budapest, Gyáli út 22.; 1023 Budapest, Lajos u. 1-5.; 1191 Budapest; Kossuth tér 12.; </t>
  </si>
  <si>
    <t>Szolgáltatási szerződés</t>
  </si>
  <si>
    <t>AGENT GTS Kft.</t>
  </si>
  <si>
    <t>1079 Budapest, Szinva u. 6. fsz. 1.</t>
  </si>
  <si>
    <t>13761767-1-42</t>
  </si>
  <si>
    <t>Foglalkozás-egészségügyi ellátást és szolgáltatás ellátása</t>
  </si>
  <si>
    <t>1139 Budapest, Üteg u. 13-15.; 1146 Budapest, Thököly út 48-54.; 1032 Budapest, Bécsi út 134.; 1097 Budapest, Gyáli út 22. 1134 Budapest, Váci út 21.; 1149 Budapest Egressy út 71.; 1144 Budapest, Kerepesi út 124.; 1042 Budapest, Görgey A. út 26.; 1101 Budapest, Salgótarjáni út 53/B; 1097 Budapest, Gyáli út 22.; 1023 Budapest, Lajos u. 1-5.; 1191 Budapest; Kossuth tér 12.; 1149 Budapest, Várna u. 23.</t>
  </si>
  <si>
    <t>BGR Wash Kft.</t>
  </si>
  <si>
    <t>6042 Fülöpháza, II. körzet Tanya 83.</t>
  </si>
  <si>
    <t>25597031-2-03</t>
  </si>
  <si>
    <t>Puskás Tivadar Távközlési és Informatikai Technikum tagintézmény részére takarítási szolgáltatás beszerzése 12 hónapra</t>
  </si>
  <si>
    <t>1097 Budapest, Gyáli út 22.</t>
  </si>
  <si>
    <t>Megbízási szerződés</t>
  </si>
  <si>
    <t>AUDIT_SERVICE Könyvszekértő, Adó- és Vezetési Tanácsadó Kft.</t>
  </si>
  <si>
    <t>1022 Budapest, Bimbó út 3.</t>
  </si>
  <si>
    <t>10578801-2-41</t>
  </si>
  <si>
    <t xml:space="preserve">RRF-2.2.2-23-2023-00017Projekt záró könyyvizsgálati audit </t>
  </si>
  <si>
    <t>18.</t>
  </si>
  <si>
    <t>Ginop Plusz-5.1.1-24 Projekt közbenső és záró könyvvizsgálati audit</t>
  </si>
  <si>
    <t>19.</t>
  </si>
  <si>
    <t>Keresztúr Klíma Kft.</t>
  </si>
  <si>
    <t>1173 Budapest, Földműves utca 10-18 A lh. 4/25</t>
  </si>
  <si>
    <t>32813083-2-42</t>
  </si>
  <si>
    <t>48 darab Klímaberendezés telepítése a Budapesti Műszaki Szakképzési Centrum intézményei részére</t>
  </si>
  <si>
    <t>20.</t>
  </si>
  <si>
    <t>15 db 5,3 kW-os új klímaberendezések beszerzése a telepítéshez szükséges anyagokkal együtt</t>
  </si>
  <si>
    <t>21.</t>
  </si>
  <si>
    <t>Keretszerződés</t>
  </si>
  <si>
    <t>Magyar Telekom Távközlési Nyrt.</t>
  </si>
  <si>
    <t>1097 Budapest, Könyves Kálmán körút 36.</t>
  </si>
  <si>
    <t>10773381-2-44</t>
  </si>
  <si>
    <t>Mobil távközlési szolgáltatások”</t>
  </si>
  <si>
    <t>22.</t>
  </si>
  <si>
    <t>BMSZC Verebély László Technikum részére a V1 és M1 gyakorlati termek megsüllyedt padlószerkezetének helyreállítása, stabilizálása és a helyiségek biztonságos használatának biztosítása</t>
  </si>
  <si>
    <t>1139 Budapest, Üteg u. 13-15.</t>
  </si>
  <si>
    <t>23.</t>
  </si>
  <si>
    <t>BMSZC Bláthy Ottó Informatikai Technikum részére 52 db homlokzati nyílászáró cseréje kapcsolódó helyreállítási munkákkal</t>
  </si>
  <si>
    <t>1032 Budapest, Bécsi út 134.</t>
  </si>
  <si>
    <t>24.</t>
  </si>
  <si>
    <t>Global Clean Services Bt.</t>
  </si>
  <si>
    <t>Tisztítószerek szállítása</t>
  </si>
  <si>
    <t>1149 Budapest, Várna u. 23.; 1139 Budapest, Üteg u. 13-15.; 1146 Budapest, Thököly út 48-54.; 1032 Budapest, Bécsi őt 134.; 1097 Budapest, Gyáli út 22. 1134 Budapest, Váci út 21.; 1149 Budapest Egressy út 71.; 1144 Budapest, Kerepesi út 124.; 1042 Budapest, Görgey A. út 26.; 1101 Budapest, Salgótarjáni út 53/B; 1097 Budapest, Gyáli út 22.; 1023 Budapest, Lajos u. 1-5.; 1191 Budapest; Kossuth tér 12.</t>
  </si>
  <si>
    <t>25.</t>
  </si>
  <si>
    <t>Bravogroup Kft.</t>
  </si>
  <si>
    <t>11809360-2-42</t>
  </si>
  <si>
    <t>Új nyomat előállító eszközök teljes üzemeltetési szolgáltatás (HP)</t>
  </si>
  <si>
    <t>26.</t>
  </si>
  <si>
    <t>Rojo Bt.</t>
  </si>
  <si>
    <t>1221 Budapest Arany János utca 91.</t>
  </si>
  <si>
    <t>21442647-2-43</t>
  </si>
  <si>
    <t>Budapesti Műszaki SZC Pataky István Híradásipari és Informatikai Technikum négy darab tanterem PVC padlóburkolatának cseréje és kapcsolódó helyreállítási munkák</t>
  </si>
  <si>
    <t xml:space="preserve">
1101 Budapest, Salgótarjáni út 53./b</t>
  </si>
  <si>
    <t>27.</t>
  </si>
  <si>
    <t>Tetővarázs KJ Kft.</t>
  </si>
  <si>
    <t>2151 Fót, Bem József u. 34.</t>
  </si>
  <si>
    <t>14561285-2-13</t>
  </si>
  <si>
    <t>Umszki telephelyén 1138 Budapest, Váci út 179-183. sz. alatti terület részleges tetőjavítási munkák</t>
  </si>
  <si>
    <t xml:space="preserve"> 1138 Budapest, Váci út 179-183.</t>
  </si>
  <si>
    <t>28.</t>
  </si>
  <si>
    <t>Vizes Mester Kft.</t>
  </si>
  <si>
    <t>308 Tass, Tavasz utca 7.</t>
  </si>
  <si>
    <t>29146802-2-03</t>
  </si>
  <si>
    <t>Budapesti Műszaki SZC Than Károly Technikum és Szakképző Iskola Wesselényi Miklós Telephely alagsorában lévő szennyvíz – átemelő rendszer szivattyú cseréje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</si>
</sst>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F_t_-;\-* #,##0.00\ _F_t_-;_-* &quot;-&quot;??\ _F_t_-;_-@_-"/>
    <numFmt numFmtId="165" formatCode="_-* #,##0\ _F_t_-;\-* #,##0\ _F_t_-;_-* &quot;-&quot;??\ _F_t_-;_-@_-"/>
  </numFmts>
  <fonts count="9" x14ac:knownFonts="1">
    <font>
      <sz val="11"/>
      <color theme="1"/>
      <name val="Calibri"/>
      <family val="2"/>
      <scheme val="minor"/>
    </font>
    <font>
      <b/>
      <sz val="11"/>
      <color theme="1"/>
      <name val="Calibri"/>
      <family val="2"/>
      <charset val="238"/>
      <scheme val="minor"/>
    </font>
    <font>
      <sz val="11"/>
      <color theme="1"/>
      <name val="Calibri"/>
      <family val="2"/>
      <scheme val="minor"/>
    </font>
    <font>
      <b/>
      <sz val="12"/>
      <color rgb="FF002060"/>
      <name val="Calibri"/>
      <family val="2"/>
      <charset val="238"/>
      <scheme val="minor"/>
    </font>
    <font>
      <b/>
      <sz val="11"/>
      <name val="Calibri"/>
      <family val="2"/>
      <charset val="238"/>
      <scheme val="minor"/>
    </font>
    <font>
      <b/>
      <sz val="11"/>
      <color rgb="FF000000"/>
      <name val="Calibri"/>
      <family val="2"/>
      <charset val="238"/>
    </font>
    <font>
      <sz val="11"/>
      <color rgb="FF000000"/>
      <name val="Calibri"/>
      <family val="2"/>
      <charset val="238"/>
    </font>
    <font>
      <sz val="11"/>
      <name val="Times New Roman"/>
      <family val="1"/>
      <charset val="238"/>
    </font>
    <font>
      <sz val="11"/>
      <color theme="1"/>
      <name val="Times New Roman"/>
      <family val="1"/>
      <charset val="238"/>
    </font>
  </fonts>
  <fills count="3">
    <fill>
      <patternFill patternType="none"/>
    </fill>
    <fill>
      <patternFill patternType="gray125"/>
    </fill>
    <fill>
      <patternFill patternType="solid">
        <fgColor theme="0"/>
        <bgColor indexed="64"/>
      </patternFill>
    </fill>
  </fills>
  <borders count="20">
    <border>
      <left/>
      <right/>
      <top/>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ck">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ck">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164" fontId="2" fillId="0" borderId="0" applyFont="0" applyFill="0" applyBorder="0" applyAlignment="0" applyProtection="0"/>
  </cellStyleXfs>
  <cellXfs count="46">
    <xf numFmtId="0" fontId="0" fillId="0" borderId="0" xfId="0"/>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165" fontId="3" fillId="2" borderId="2" xfId="1" applyNumberFormat="1"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0" fillId="0" borderId="0" xfId="0" applyAlignment="1">
      <alignment horizontal="center" vertical="center"/>
    </xf>
    <xf numFmtId="14" fontId="0" fillId="0" borderId="0" xfId="0" applyNumberFormat="1"/>
    <xf numFmtId="0" fontId="4" fillId="2" borderId="6" xfId="0" applyFont="1" applyFill="1" applyBorder="1" applyAlignment="1">
      <alignment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165" fontId="1" fillId="0" borderId="8" xfId="1" applyNumberFormat="1"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xf>
    <xf numFmtId="165" fontId="0" fillId="0" borderId="13" xfId="1" applyNumberFormat="1" applyFont="1" applyBorder="1" applyAlignment="1">
      <alignment horizontal="center" vertical="center"/>
    </xf>
    <xf numFmtId="0" fontId="4" fillId="2" borderId="14" xfId="0" applyFont="1" applyFill="1" applyBorder="1" applyAlignment="1">
      <alignment vertical="center"/>
    </xf>
    <xf numFmtId="0" fontId="5" fillId="2" borderId="15"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5" fillId="2" borderId="11" xfId="0" applyFont="1" applyFill="1" applyBorder="1" applyAlignment="1">
      <alignment horizontal="center" vertical="center" wrapText="1"/>
    </xf>
    <xf numFmtId="165" fontId="5" fillId="2" borderId="11" xfId="1" applyNumberFormat="1"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165" fontId="5" fillId="2" borderId="13" xfId="1" applyNumberFormat="1" applyFont="1" applyFill="1" applyBorder="1" applyAlignment="1">
      <alignment horizontal="center" vertical="center" wrapText="1"/>
    </xf>
    <xf numFmtId="0" fontId="7" fillId="0" borderId="16" xfId="0" applyFont="1" applyBorder="1" applyAlignment="1" applyProtection="1">
      <alignment horizontal="center" vertical="center" wrapText="1"/>
      <protection locked="0"/>
    </xf>
    <xf numFmtId="0" fontId="8" fillId="0" borderId="13" xfId="0" applyFont="1" applyBorder="1" applyAlignment="1" applyProtection="1">
      <alignment horizontal="left" vertical="center" wrapText="1"/>
      <protection locked="0"/>
    </xf>
    <xf numFmtId="0" fontId="7" fillId="0" borderId="13" xfId="0" applyFont="1" applyBorder="1" applyAlignment="1" applyProtection="1">
      <alignment horizontal="left" vertical="center" wrapText="1"/>
      <protection locked="0"/>
    </xf>
    <xf numFmtId="0" fontId="7" fillId="0" borderId="13" xfId="0" applyFont="1" applyBorder="1" applyAlignment="1" applyProtection="1">
      <alignment horizontal="center" vertical="center" wrapText="1"/>
      <protection locked="0"/>
    </xf>
    <xf numFmtId="14" fontId="7" fillId="0" borderId="13" xfId="0" applyNumberFormat="1" applyFont="1" applyBorder="1" applyAlignment="1" applyProtection="1">
      <alignment horizontal="center" vertical="center" wrapText="1"/>
      <protection locked="0"/>
    </xf>
    <xf numFmtId="165" fontId="7" fillId="0" borderId="13" xfId="1" applyNumberFormat="1" applyFont="1" applyBorder="1" applyAlignment="1" applyProtection="1">
      <alignment horizontal="center" vertical="center" wrapText="1"/>
      <protection locked="0"/>
    </xf>
    <xf numFmtId="0" fontId="7" fillId="0" borderId="17" xfId="1" applyNumberFormat="1" applyFont="1" applyFill="1" applyBorder="1" applyAlignment="1" applyProtection="1">
      <alignment horizontal="center" vertical="center" wrapText="1"/>
      <protection locked="0"/>
    </xf>
    <xf numFmtId="0" fontId="7" fillId="0" borderId="16" xfId="1" applyNumberFormat="1" applyFont="1" applyFill="1" applyBorder="1" applyAlignment="1" applyProtection="1">
      <alignment horizontal="center" vertical="center" wrapText="1"/>
      <protection locked="0"/>
    </xf>
    <xf numFmtId="0" fontId="7" fillId="0" borderId="18" xfId="0" applyFont="1" applyBorder="1" applyAlignment="1" applyProtection="1">
      <alignment horizontal="left" vertical="center" wrapText="1"/>
      <protection locked="0"/>
    </xf>
    <xf numFmtId="0" fontId="0" fillId="0" borderId="13" xfId="0" applyBorder="1" applyAlignment="1">
      <alignment horizontal="center" vertical="center"/>
    </xf>
    <xf numFmtId="0" fontId="0" fillId="0" borderId="13" xfId="0" applyBorder="1" applyAlignment="1" applyProtection="1">
      <alignment horizontal="left" vertical="center" wrapText="1"/>
      <protection locked="0"/>
    </xf>
    <xf numFmtId="0" fontId="0" fillId="0" borderId="19" xfId="0" applyBorder="1"/>
    <xf numFmtId="0" fontId="0" fillId="0" borderId="13" xfId="0" applyBorder="1"/>
    <xf numFmtId="0" fontId="0" fillId="0" borderId="13" xfId="0" applyBorder="1" applyAlignment="1">
      <alignment wrapText="1"/>
    </xf>
    <xf numFmtId="165" fontId="0" fillId="0" borderId="0" xfId="1" applyNumberFormat="1" applyFont="1"/>
  </cellXfs>
  <cellStyles count="2">
    <cellStyle name="Ezres" xfId="1" builtinId="3"/>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13</xdr:col>
      <xdr:colOff>2309090</xdr:colOff>
      <xdr:row>3</xdr:row>
      <xdr:rowOff>0</xdr:rowOff>
    </xdr:from>
    <xdr:ext cx="184731" cy="264560"/>
    <xdr:sp macro="" textlink="">
      <xdr:nvSpPr>
        <xdr:cNvPr id="2" name="Szövegdoboz 1">
          <a:extLst>
            <a:ext uri="{FF2B5EF4-FFF2-40B4-BE49-F238E27FC236}">
              <a16:creationId xmlns:a16="http://schemas.microsoft.com/office/drawing/2014/main" id="{C0F9923D-66DD-4AD1-A341-DEBEC8853116}"/>
            </a:ext>
          </a:extLst>
        </xdr:cNvPr>
        <xdr:cNvSpPr txBox="1"/>
      </xdr:nvSpPr>
      <xdr:spPr>
        <a:xfrm>
          <a:off x="15948890" y="382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33911-F767-43F8-9005-E506FA343224}">
  <dimension ref="A1:U31"/>
  <sheetViews>
    <sheetView tabSelected="1" topLeftCell="A23" zoomScaleNormal="100" workbookViewId="0">
      <selection activeCell="A4" sqref="A4:A31"/>
    </sheetView>
  </sheetViews>
  <sheetFormatPr defaultRowHeight="15" x14ac:dyDescent="0.25"/>
  <cols>
    <col min="2" max="2" width="11.7109375" customWidth="1"/>
    <col min="3" max="3" width="13.5703125" bestFit="1" customWidth="1"/>
    <col min="4" max="6" width="9.140625" customWidth="1"/>
    <col min="7" max="7" width="46.5703125" customWidth="1"/>
    <col min="8" max="8" width="61.42578125" customWidth="1"/>
    <col min="9" max="10" width="14.140625" bestFit="1" customWidth="1"/>
    <col min="11" max="11" width="13.5703125" style="45" customWidth="1"/>
    <col min="12" max="14" width="9.140625" customWidth="1"/>
    <col min="15" max="15" width="9" customWidth="1"/>
    <col min="16" max="16" width="11.140625" customWidth="1"/>
    <col min="17" max="17" width="15.85546875" customWidth="1"/>
    <col min="18" max="19" width="9.140625" customWidth="1"/>
    <col min="20" max="20" width="19.28515625" style="7" customWidth="1"/>
    <col min="21" max="21" width="17.28515625" customWidth="1"/>
  </cols>
  <sheetData>
    <row r="1" spans="1:21" ht="30" customHeight="1" thickTop="1" thickBot="1" x14ac:dyDescent="0.3">
      <c r="A1" s="1" t="s">
        <v>0</v>
      </c>
      <c r="B1" s="2"/>
      <c r="C1" s="2"/>
      <c r="D1" s="2"/>
      <c r="E1" s="2"/>
      <c r="F1" s="2"/>
      <c r="G1" s="2"/>
      <c r="H1" s="2"/>
      <c r="I1" s="2"/>
      <c r="J1" s="2"/>
      <c r="K1" s="3"/>
      <c r="L1" s="2"/>
      <c r="M1" s="2"/>
      <c r="N1" s="2"/>
      <c r="O1" s="4" t="s">
        <v>1</v>
      </c>
      <c r="P1" s="5"/>
      <c r="Q1" s="5"/>
      <c r="R1" s="5"/>
      <c r="S1" s="6"/>
      <c r="U1" s="8">
        <f ca="1">TODAY()</f>
        <v>46300</v>
      </c>
    </row>
    <row r="2" spans="1:21" ht="15.75" thickBot="1" x14ac:dyDescent="0.3">
      <c r="A2" s="9" t="s">
        <v>2</v>
      </c>
      <c r="B2" s="10" t="s">
        <v>3</v>
      </c>
      <c r="C2" s="11" t="s">
        <v>4</v>
      </c>
      <c r="D2" s="11" t="s">
        <v>5</v>
      </c>
      <c r="E2" s="11" t="s">
        <v>6</v>
      </c>
      <c r="F2" s="11" t="s">
        <v>7</v>
      </c>
      <c r="G2" s="11" t="s">
        <v>8</v>
      </c>
      <c r="H2" s="11" t="s">
        <v>9</v>
      </c>
      <c r="I2" s="11" t="s">
        <v>10</v>
      </c>
      <c r="J2" s="11" t="s">
        <v>11</v>
      </c>
      <c r="K2" s="12" t="s">
        <v>12</v>
      </c>
      <c r="L2" s="13"/>
      <c r="M2" s="11" t="s">
        <v>13</v>
      </c>
      <c r="N2" s="14" t="s">
        <v>14</v>
      </c>
      <c r="O2" s="15" t="s">
        <v>15</v>
      </c>
      <c r="P2" s="16" t="s">
        <v>16</v>
      </c>
      <c r="Q2" s="16" t="s">
        <v>17</v>
      </c>
      <c r="R2" s="17" t="s">
        <v>18</v>
      </c>
      <c r="S2" s="18"/>
      <c r="T2" s="19">
        <v>18</v>
      </c>
      <c r="U2" s="20">
        <v>19</v>
      </c>
    </row>
    <row r="3" spans="1:21" ht="255.75" thickBot="1" x14ac:dyDescent="0.3">
      <c r="A3" s="21" t="s">
        <v>19</v>
      </c>
      <c r="B3" s="22" t="s">
        <v>20</v>
      </c>
      <c r="C3" s="23" t="s">
        <v>21</v>
      </c>
      <c r="D3" s="23" t="s">
        <v>22</v>
      </c>
      <c r="E3" s="24" t="s">
        <v>23</v>
      </c>
      <c r="F3" s="24" t="s">
        <v>24</v>
      </c>
      <c r="G3" s="23" t="s">
        <v>25</v>
      </c>
      <c r="H3" s="23" t="s">
        <v>26</v>
      </c>
      <c r="I3" s="23" t="s">
        <v>27</v>
      </c>
      <c r="J3" s="23" t="s">
        <v>28</v>
      </c>
      <c r="K3" s="25" t="s">
        <v>29</v>
      </c>
      <c r="L3" s="24" t="s">
        <v>30</v>
      </c>
      <c r="M3" s="23" t="s">
        <v>31</v>
      </c>
      <c r="N3" s="26" t="s">
        <v>32</v>
      </c>
      <c r="O3" s="27" t="s">
        <v>33</v>
      </c>
      <c r="P3" s="24" t="s">
        <v>34</v>
      </c>
      <c r="Q3" s="26" t="s">
        <v>35</v>
      </c>
      <c r="R3" s="28" t="s">
        <v>36</v>
      </c>
      <c r="S3" s="28" t="s">
        <v>37</v>
      </c>
      <c r="T3" s="29" t="s">
        <v>38</v>
      </c>
      <c r="U3" s="30" t="s">
        <v>39</v>
      </c>
    </row>
    <row r="4" spans="1:21" ht="60" customHeight="1" x14ac:dyDescent="0.25">
      <c r="A4" s="31" t="s">
        <v>2</v>
      </c>
      <c r="B4" s="32" t="s">
        <v>40</v>
      </c>
      <c r="C4" s="33" t="s">
        <v>41</v>
      </c>
      <c r="D4" s="34" t="s">
        <v>42</v>
      </c>
      <c r="E4" s="33" t="s">
        <v>43</v>
      </c>
      <c r="F4" s="33" t="s">
        <v>44</v>
      </c>
      <c r="G4" s="33" t="s">
        <v>45</v>
      </c>
      <c r="H4" s="33" t="s">
        <v>46</v>
      </c>
      <c r="I4" s="35">
        <v>46023</v>
      </c>
      <c r="J4" s="35">
        <v>46387</v>
      </c>
      <c r="K4" s="36">
        <v>44269400</v>
      </c>
      <c r="L4" s="34"/>
      <c r="M4" s="34">
        <v>0</v>
      </c>
      <c r="N4" s="37">
        <v>100</v>
      </c>
      <c r="O4" s="38"/>
      <c r="P4" s="33"/>
      <c r="Q4" s="39"/>
      <c r="R4" s="39"/>
      <c r="S4" s="39"/>
      <c r="T4" s="40" t="str">
        <f t="shared" ref="T4:T31" ca="1" si="0">IF(J4&gt;=$U$1,"hatályban van","Már nincs hatályban")</f>
        <v>hatályban van</v>
      </c>
      <c r="U4" s="20">
        <f t="shared" ref="U4:U31" si="1">+K4*1.27</f>
        <v>56222138</v>
      </c>
    </row>
    <row r="5" spans="1:21" ht="60" customHeight="1" x14ac:dyDescent="0.25">
      <c r="A5" s="31" t="s">
        <v>3</v>
      </c>
      <c r="B5" s="32" t="s">
        <v>47</v>
      </c>
      <c r="C5" s="33" t="s">
        <v>48</v>
      </c>
      <c r="D5" s="34" t="s">
        <v>42</v>
      </c>
      <c r="E5" s="33" t="s">
        <v>49</v>
      </c>
      <c r="F5" s="33" t="s">
        <v>50</v>
      </c>
      <c r="G5" s="33" t="s">
        <v>51</v>
      </c>
      <c r="H5" s="33" t="s">
        <v>52</v>
      </c>
      <c r="I5" s="35">
        <v>46044</v>
      </c>
      <c r="J5" s="35">
        <v>46081</v>
      </c>
      <c r="K5" s="36">
        <v>5464510</v>
      </c>
      <c r="L5" s="34"/>
      <c r="M5" s="34">
        <v>0</v>
      </c>
      <c r="N5" s="37">
        <v>100</v>
      </c>
      <c r="O5" s="38"/>
      <c r="P5" s="33"/>
      <c r="Q5" s="39"/>
      <c r="R5" s="39"/>
      <c r="S5" s="39"/>
      <c r="T5" s="40" t="str">
        <f t="shared" ca="1" si="0"/>
        <v>Már nincs hatályban</v>
      </c>
      <c r="U5" s="20">
        <f t="shared" si="1"/>
        <v>6939927.7000000002</v>
      </c>
    </row>
    <row r="6" spans="1:21" ht="60" customHeight="1" x14ac:dyDescent="0.25">
      <c r="A6" s="31" t="s">
        <v>4</v>
      </c>
      <c r="B6" s="32" t="s">
        <v>53</v>
      </c>
      <c r="C6" s="33" t="s">
        <v>54</v>
      </c>
      <c r="D6" s="34" t="s">
        <v>42</v>
      </c>
      <c r="E6" s="33" t="s">
        <v>55</v>
      </c>
      <c r="F6" s="33" t="s">
        <v>56</v>
      </c>
      <c r="G6" s="33" t="s">
        <v>57</v>
      </c>
      <c r="H6" s="33" t="s">
        <v>58</v>
      </c>
      <c r="I6" s="35">
        <v>46051</v>
      </c>
      <c r="J6" s="35">
        <v>46065</v>
      </c>
      <c r="K6" s="36">
        <v>5366420</v>
      </c>
      <c r="L6" s="34"/>
      <c r="M6" s="34">
        <v>0</v>
      </c>
      <c r="N6" s="37">
        <v>100</v>
      </c>
      <c r="O6" s="38"/>
      <c r="P6" s="33"/>
      <c r="Q6" s="39"/>
      <c r="R6" s="39"/>
      <c r="S6" s="39"/>
      <c r="T6" s="40" t="str">
        <f t="shared" ca="1" si="0"/>
        <v>Már nincs hatályban</v>
      </c>
      <c r="U6" s="20">
        <f t="shared" si="1"/>
        <v>6815353.4000000004</v>
      </c>
    </row>
    <row r="7" spans="1:21" ht="60" customHeight="1" x14ac:dyDescent="0.25">
      <c r="A7" s="31" t="s">
        <v>5</v>
      </c>
      <c r="B7" s="32" t="s">
        <v>59</v>
      </c>
      <c r="C7" s="33" t="s">
        <v>60</v>
      </c>
      <c r="D7" s="34" t="s">
        <v>42</v>
      </c>
      <c r="E7" s="33" t="s">
        <v>61</v>
      </c>
      <c r="F7" s="33" t="s">
        <v>62</v>
      </c>
      <c r="G7" s="41" t="s">
        <v>63</v>
      </c>
      <c r="H7" s="33" t="s">
        <v>64</v>
      </c>
      <c r="I7" s="35">
        <v>46054</v>
      </c>
      <c r="J7" s="35">
        <v>46418</v>
      </c>
      <c r="K7" s="36" t="s">
        <v>65</v>
      </c>
      <c r="L7" s="34"/>
      <c r="M7" s="34">
        <v>0</v>
      </c>
      <c r="N7" s="37">
        <v>100</v>
      </c>
      <c r="O7" s="38"/>
      <c r="P7" s="33"/>
      <c r="Q7" s="39"/>
      <c r="R7" s="39"/>
      <c r="S7" s="39"/>
      <c r="T7" s="40" t="str">
        <f t="shared" ca="1" si="0"/>
        <v>hatályban van</v>
      </c>
      <c r="U7" s="20">
        <f>10200000*1.27</f>
        <v>12954000</v>
      </c>
    </row>
    <row r="8" spans="1:21" ht="60" customHeight="1" x14ac:dyDescent="0.25">
      <c r="A8" s="31" t="s">
        <v>6</v>
      </c>
      <c r="B8" s="32" t="s">
        <v>66</v>
      </c>
      <c r="C8" s="33" t="s">
        <v>67</v>
      </c>
      <c r="D8" s="34" t="s">
        <v>42</v>
      </c>
      <c r="E8" s="33" t="s">
        <v>68</v>
      </c>
      <c r="F8" s="33" t="s">
        <v>69</v>
      </c>
      <c r="G8" s="33" t="s">
        <v>70</v>
      </c>
      <c r="H8" s="33" t="s">
        <v>71</v>
      </c>
      <c r="I8" s="35">
        <v>46048</v>
      </c>
      <c r="J8" s="35">
        <v>46093</v>
      </c>
      <c r="K8" s="36">
        <v>32724000</v>
      </c>
      <c r="L8" s="34"/>
      <c r="M8" s="34">
        <v>0</v>
      </c>
      <c r="N8" s="37">
        <v>100</v>
      </c>
      <c r="O8" s="38"/>
      <c r="P8" s="33"/>
      <c r="Q8" s="39"/>
      <c r="R8" s="39"/>
      <c r="S8" s="39"/>
      <c r="T8" s="40" t="str">
        <f t="shared" ca="1" si="0"/>
        <v>Már nincs hatályban</v>
      </c>
      <c r="U8" s="20">
        <f t="shared" si="1"/>
        <v>41559480</v>
      </c>
    </row>
    <row r="9" spans="1:21" ht="60" customHeight="1" x14ac:dyDescent="0.25">
      <c r="A9" s="31" t="s">
        <v>7</v>
      </c>
      <c r="B9" s="32" t="s">
        <v>53</v>
      </c>
      <c r="C9" s="33" t="s">
        <v>72</v>
      </c>
      <c r="D9" s="34" t="s">
        <v>42</v>
      </c>
      <c r="E9" s="33" t="s">
        <v>73</v>
      </c>
      <c r="F9" s="33" t="s">
        <v>74</v>
      </c>
      <c r="G9" s="33" t="s">
        <v>75</v>
      </c>
      <c r="H9" s="33" t="s">
        <v>76</v>
      </c>
      <c r="I9" s="35">
        <v>46057</v>
      </c>
      <c r="J9" s="35">
        <v>46116</v>
      </c>
      <c r="K9" s="36">
        <v>66469710</v>
      </c>
      <c r="L9" s="34"/>
      <c r="M9" s="34">
        <v>100</v>
      </c>
      <c r="N9" s="37">
        <v>0</v>
      </c>
      <c r="O9" s="38" t="s">
        <v>77</v>
      </c>
      <c r="P9" s="33" t="s">
        <v>78</v>
      </c>
      <c r="Q9" s="39" t="s">
        <v>79</v>
      </c>
      <c r="R9" s="39"/>
      <c r="S9" s="39"/>
      <c r="T9" s="40" t="str">
        <f t="shared" ca="1" si="0"/>
        <v>Már nincs hatályban</v>
      </c>
      <c r="U9" s="20">
        <f t="shared" si="1"/>
        <v>84416531.700000003</v>
      </c>
    </row>
    <row r="10" spans="1:21" ht="60" customHeight="1" x14ac:dyDescent="0.25">
      <c r="A10" s="31" t="s">
        <v>8</v>
      </c>
      <c r="B10" s="32" t="s">
        <v>53</v>
      </c>
      <c r="C10" s="33" t="s">
        <v>72</v>
      </c>
      <c r="D10" s="34" t="s">
        <v>42</v>
      </c>
      <c r="E10" s="33" t="s">
        <v>73</v>
      </c>
      <c r="F10" s="33" t="s">
        <v>74</v>
      </c>
      <c r="G10" s="33" t="s">
        <v>80</v>
      </c>
      <c r="H10" s="33" t="s">
        <v>81</v>
      </c>
      <c r="I10" s="35">
        <v>46057</v>
      </c>
      <c r="J10" s="35">
        <v>46116</v>
      </c>
      <c r="K10" s="36">
        <v>29890000</v>
      </c>
      <c r="L10" s="34"/>
      <c r="M10" s="34">
        <v>100</v>
      </c>
      <c r="N10" s="37">
        <v>0</v>
      </c>
      <c r="O10" s="38" t="s">
        <v>82</v>
      </c>
      <c r="P10" s="33" t="s">
        <v>78</v>
      </c>
      <c r="Q10" s="39" t="s">
        <v>79</v>
      </c>
      <c r="R10" s="39"/>
      <c r="S10" s="39"/>
      <c r="T10" s="40" t="str">
        <f t="shared" ca="1" si="0"/>
        <v>Már nincs hatályban</v>
      </c>
      <c r="U10" s="20">
        <f t="shared" si="1"/>
        <v>37960300</v>
      </c>
    </row>
    <row r="11" spans="1:21" ht="60" customHeight="1" x14ac:dyDescent="0.25">
      <c r="A11" s="31" t="s">
        <v>9</v>
      </c>
      <c r="B11" s="32" t="s">
        <v>53</v>
      </c>
      <c r="C11" s="33" t="s">
        <v>72</v>
      </c>
      <c r="D11" s="34" t="s">
        <v>42</v>
      </c>
      <c r="E11" s="33" t="s">
        <v>73</v>
      </c>
      <c r="F11" s="33" t="s">
        <v>74</v>
      </c>
      <c r="G11" s="33" t="s">
        <v>83</v>
      </c>
      <c r="H11" s="33" t="s">
        <v>76</v>
      </c>
      <c r="I11" s="35">
        <v>46057</v>
      </c>
      <c r="J11" s="35">
        <v>46116</v>
      </c>
      <c r="K11" s="36">
        <v>61930000</v>
      </c>
      <c r="L11" s="34"/>
      <c r="M11" s="34">
        <v>100</v>
      </c>
      <c r="N11" s="37">
        <v>0</v>
      </c>
      <c r="O11" s="38" t="s">
        <v>84</v>
      </c>
      <c r="P11" s="33" t="s">
        <v>78</v>
      </c>
      <c r="Q11" s="39" t="s">
        <v>79</v>
      </c>
      <c r="R11" s="39"/>
      <c r="S11" s="39"/>
      <c r="T11" s="40" t="str">
        <f t="shared" ca="1" si="0"/>
        <v>Már nincs hatályban</v>
      </c>
      <c r="U11" s="20">
        <f t="shared" si="1"/>
        <v>78651100</v>
      </c>
    </row>
    <row r="12" spans="1:21" ht="60" customHeight="1" x14ac:dyDescent="0.25">
      <c r="A12" s="31" t="s">
        <v>10</v>
      </c>
      <c r="B12" s="32" t="s">
        <v>53</v>
      </c>
      <c r="C12" s="33" t="s">
        <v>72</v>
      </c>
      <c r="D12" s="34" t="s">
        <v>42</v>
      </c>
      <c r="E12" s="33" t="s">
        <v>73</v>
      </c>
      <c r="F12" s="33" t="s">
        <v>74</v>
      </c>
      <c r="G12" s="33" t="s">
        <v>85</v>
      </c>
      <c r="H12" s="33" t="s">
        <v>86</v>
      </c>
      <c r="I12" s="35">
        <v>46057</v>
      </c>
      <c r="J12" s="35">
        <v>46116</v>
      </c>
      <c r="K12" s="36">
        <v>59211000</v>
      </c>
      <c r="L12" s="34"/>
      <c r="M12" s="34">
        <v>100</v>
      </c>
      <c r="N12" s="37">
        <v>0</v>
      </c>
      <c r="O12" s="38" t="s">
        <v>87</v>
      </c>
      <c r="P12" s="33" t="s">
        <v>78</v>
      </c>
      <c r="Q12" s="39" t="s">
        <v>79</v>
      </c>
      <c r="R12" s="39"/>
      <c r="S12" s="39"/>
      <c r="T12" s="40" t="str">
        <f t="shared" ca="1" si="0"/>
        <v>Már nincs hatályban</v>
      </c>
      <c r="U12" s="20">
        <f t="shared" si="1"/>
        <v>75197970</v>
      </c>
    </row>
    <row r="13" spans="1:21" ht="60" customHeight="1" x14ac:dyDescent="0.25">
      <c r="A13" s="31" t="s">
        <v>11</v>
      </c>
      <c r="B13" s="32" t="s">
        <v>53</v>
      </c>
      <c r="C13" s="33" t="s">
        <v>88</v>
      </c>
      <c r="D13" s="34" t="s">
        <v>42</v>
      </c>
      <c r="E13" s="33" t="s">
        <v>89</v>
      </c>
      <c r="F13" s="33" t="s">
        <v>90</v>
      </c>
      <c r="G13" s="33" t="s">
        <v>91</v>
      </c>
      <c r="H13" s="33" t="s">
        <v>76</v>
      </c>
      <c r="I13" s="35">
        <v>46057</v>
      </c>
      <c r="J13" s="35">
        <v>46116</v>
      </c>
      <c r="K13" s="36">
        <v>11843900</v>
      </c>
      <c r="L13" s="34"/>
      <c r="M13" s="34">
        <v>100</v>
      </c>
      <c r="N13" s="37">
        <v>0</v>
      </c>
      <c r="O13" s="38" t="s">
        <v>92</v>
      </c>
      <c r="P13" s="33" t="s">
        <v>78</v>
      </c>
      <c r="Q13" s="39" t="s">
        <v>79</v>
      </c>
      <c r="R13" s="39"/>
      <c r="S13" s="39"/>
      <c r="T13" s="40" t="str">
        <f t="shared" ca="1" si="0"/>
        <v>Már nincs hatályban</v>
      </c>
      <c r="U13" s="20">
        <f t="shared" si="1"/>
        <v>15041753</v>
      </c>
    </row>
    <row r="14" spans="1:21" ht="60" customHeight="1" x14ac:dyDescent="0.25">
      <c r="A14" s="31" t="s">
        <v>12</v>
      </c>
      <c r="B14" s="32" t="s">
        <v>53</v>
      </c>
      <c r="C14" s="33" t="s">
        <v>88</v>
      </c>
      <c r="D14" s="34" t="s">
        <v>42</v>
      </c>
      <c r="E14" s="33" t="s">
        <v>89</v>
      </c>
      <c r="F14" s="33" t="s">
        <v>90</v>
      </c>
      <c r="G14" s="33" t="s">
        <v>93</v>
      </c>
      <c r="H14" s="33" t="s">
        <v>81</v>
      </c>
      <c r="I14" s="35">
        <v>46057</v>
      </c>
      <c r="J14" s="35">
        <v>46116</v>
      </c>
      <c r="K14" s="36">
        <v>5803200</v>
      </c>
      <c r="L14" s="34"/>
      <c r="M14" s="34">
        <v>100</v>
      </c>
      <c r="N14" s="37">
        <v>0</v>
      </c>
      <c r="O14" s="38" t="s">
        <v>94</v>
      </c>
      <c r="P14" s="33" t="s">
        <v>78</v>
      </c>
      <c r="Q14" s="39" t="s">
        <v>79</v>
      </c>
      <c r="R14" s="39"/>
      <c r="S14" s="39"/>
      <c r="T14" s="40" t="str">
        <f t="shared" ca="1" si="0"/>
        <v>Már nincs hatályban</v>
      </c>
      <c r="U14" s="20">
        <f t="shared" si="1"/>
        <v>7370064</v>
      </c>
    </row>
    <row r="15" spans="1:21" ht="60" customHeight="1" x14ac:dyDescent="0.25">
      <c r="A15" s="31" t="s">
        <v>13</v>
      </c>
      <c r="B15" s="32" t="s">
        <v>53</v>
      </c>
      <c r="C15" s="33" t="s">
        <v>88</v>
      </c>
      <c r="D15" s="34" t="s">
        <v>42</v>
      </c>
      <c r="E15" s="33" t="s">
        <v>89</v>
      </c>
      <c r="F15" s="33" t="s">
        <v>90</v>
      </c>
      <c r="G15" s="33" t="s">
        <v>95</v>
      </c>
      <c r="H15" s="33" t="s">
        <v>96</v>
      </c>
      <c r="I15" s="35">
        <v>46057</v>
      </c>
      <c r="J15" s="35">
        <v>46116</v>
      </c>
      <c r="K15" s="36">
        <v>8681227</v>
      </c>
      <c r="L15" s="34"/>
      <c r="M15" s="34">
        <v>100</v>
      </c>
      <c r="N15" s="37">
        <v>0</v>
      </c>
      <c r="O15" s="38" t="s">
        <v>97</v>
      </c>
      <c r="P15" s="33" t="s">
        <v>78</v>
      </c>
      <c r="Q15" s="39" t="s">
        <v>79</v>
      </c>
      <c r="R15" s="39"/>
      <c r="S15" s="39"/>
      <c r="T15" s="40" t="str">
        <f t="shared" ca="1" si="0"/>
        <v>Már nincs hatályban</v>
      </c>
      <c r="U15" s="20">
        <f t="shared" si="1"/>
        <v>11025158.290000001</v>
      </c>
    </row>
    <row r="16" spans="1:21" ht="60" customHeight="1" x14ac:dyDescent="0.25">
      <c r="A16" s="31" t="s">
        <v>14</v>
      </c>
      <c r="B16" s="32" t="s">
        <v>59</v>
      </c>
      <c r="C16" s="33" t="s">
        <v>98</v>
      </c>
      <c r="D16" s="34" t="s">
        <v>42</v>
      </c>
      <c r="E16" s="33" t="s">
        <v>99</v>
      </c>
      <c r="F16" s="33" t="s">
        <v>100</v>
      </c>
      <c r="G16" s="33" t="s">
        <v>101</v>
      </c>
      <c r="H16" s="33" t="s">
        <v>46</v>
      </c>
      <c r="I16" s="35">
        <v>46082</v>
      </c>
      <c r="J16" s="35">
        <v>46446</v>
      </c>
      <c r="K16" s="36">
        <v>5932080</v>
      </c>
      <c r="L16" s="34"/>
      <c r="M16" s="34">
        <v>0</v>
      </c>
      <c r="N16" s="37">
        <v>100</v>
      </c>
      <c r="O16" s="38"/>
      <c r="P16" s="33"/>
      <c r="Q16" s="39"/>
      <c r="R16" s="39"/>
      <c r="S16" s="39"/>
      <c r="T16" s="40" t="str">
        <f t="shared" ca="1" si="0"/>
        <v>hatályban van</v>
      </c>
      <c r="U16" s="20">
        <f t="shared" si="1"/>
        <v>7533741.6000000006</v>
      </c>
    </row>
    <row r="17" spans="1:21" ht="60" customHeight="1" x14ac:dyDescent="0.25">
      <c r="A17" s="31" t="s">
        <v>15</v>
      </c>
      <c r="B17" s="32" t="s">
        <v>102</v>
      </c>
      <c r="C17" s="33" t="s">
        <v>103</v>
      </c>
      <c r="D17" s="34" t="s">
        <v>42</v>
      </c>
      <c r="E17" s="33" t="s">
        <v>104</v>
      </c>
      <c r="F17" s="33" t="s">
        <v>105</v>
      </c>
      <c r="G17" s="33" t="s">
        <v>106</v>
      </c>
      <c r="H17" s="33" t="s">
        <v>107</v>
      </c>
      <c r="I17" s="35">
        <v>46082</v>
      </c>
      <c r="J17" s="35">
        <v>46812</v>
      </c>
      <c r="K17" s="36">
        <v>8500000</v>
      </c>
      <c r="L17" s="34"/>
      <c r="M17" s="34">
        <v>0</v>
      </c>
      <c r="N17" s="37">
        <v>100</v>
      </c>
      <c r="O17" s="38"/>
      <c r="P17" s="33"/>
      <c r="Q17" s="39"/>
      <c r="R17" s="39"/>
      <c r="S17" s="39"/>
      <c r="T17" s="40" t="str">
        <f t="shared" ca="1" si="0"/>
        <v>hatályban van</v>
      </c>
      <c r="U17" s="20">
        <f t="shared" si="1"/>
        <v>10795000</v>
      </c>
    </row>
    <row r="18" spans="1:21" ht="60" customHeight="1" x14ac:dyDescent="0.25">
      <c r="A18" s="31" t="s">
        <v>16</v>
      </c>
      <c r="B18" s="32" t="s">
        <v>108</v>
      </c>
      <c r="C18" s="33" t="s">
        <v>109</v>
      </c>
      <c r="D18" s="34" t="s">
        <v>42</v>
      </c>
      <c r="E18" s="33" t="s">
        <v>110</v>
      </c>
      <c r="F18" s="33" t="s">
        <v>111</v>
      </c>
      <c r="G18" s="33" t="s">
        <v>112</v>
      </c>
      <c r="H18" s="33" t="s">
        <v>113</v>
      </c>
      <c r="I18" s="35">
        <v>46143</v>
      </c>
      <c r="J18" s="35">
        <v>46873</v>
      </c>
      <c r="K18" s="36">
        <v>14714000</v>
      </c>
      <c r="L18" s="34"/>
      <c r="M18" s="34">
        <v>0</v>
      </c>
      <c r="N18" s="37">
        <v>100</v>
      </c>
      <c r="O18" s="38"/>
      <c r="P18" s="33"/>
      <c r="Q18" s="39"/>
      <c r="R18" s="39"/>
      <c r="S18" s="39"/>
      <c r="T18" s="40" t="str">
        <f t="shared" ca="1" si="0"/>
        <v>hatályban van</v>
      </c>
      <c r="U18" s="20">
        <f t="shared" si="1"/>
        <v>18686780</v>
      </c>
    </row>
    <row r="19" spans="1:21" ht="60" customHeight="1" x14ac:dyDescent="0.25">
      <c r="A19" s="31" t="s">
        <v>17</v>
      </c>
      <c r="B19" s="32" t="s">
        <v>59</v>
      </c>
      <c r="C19" s="33" t="s">
        <v>114</v>
      </c>
      <c r="D19" s="34" t="s">
        <v>42</v>
      </c>
      <c r="E19" s="33" t="s">
        <v>115</v>
      </c>
      <c r="F19" s="33" t="s">
        <v>116</v>
      </c>
      <c r="G19" s="33" t="s">
        <v>117</v>
      </c>
      <c r="H19" s="33" t="s">
        <v>118</v>
      </c>
      <c r="I19" s="35">
        <v>46113</v>
      </c>
      <c r="J19" s="35">
        <v>46477</v>
      </c>
      <c r="K19" s="36">
        <v>19032000</v>
      </c>
      <c r="L19" s="34"/>
      <c r="M19" s="34">
        <v>0</v>
      </c>
      <c r="N19" s="37">
        <v>100</v>
      </c>
      <c r="O19" s="38"/>
      <c r="P19" s="33"/>
      <c r="Q19" s="39"/>
      <c r="R19" s="39"/>
      <c r="S19" s="39"/>
      <c r="T19" s="40" t="str">
        <f t="shared" ca="1" si="0"/>
        <v>hatályban van</v>
      </c>
      <c r="U19" s="20">
        <f t="shared" si="1"/>
        <v>24170640</v>
      </c>
    </row>
    <row r="20" spans="1:21" ht="60" customHeight="1" x14ac:dyDescent="0.25">
      <c r="A20" s="31" t="s">
        <v>18</v>
      </c>
      <c r="B20" s="32" t="s">
        <v>119</v>
      </c>
      <c r="C20" s="33" t="s">
        <v>120</v>
      </c>
      <c r="D20" s="34" t="s">
        <v>42</v>
      </c>
      <c r="E20" s="33" t="s">
        <v>121</v>
      </c>
      <c r="F20" s="33" t="s">
        <v>122</v>
      </c>
      <c r="G20" s="33" t="s">
        <v>123</v>
      </c>
      <c r="H20" s="33" t="s">
        <v>113</v>
      </c>
      <c r="I20" s="35">
        <v>46093</v>
      </c>
      <c r="J20" s="35">
        <v>46112</v>
      </c>
      <c r="K20" s="36">
        <v>5850000</v>
      </c>
      <c r="L20" s="34"/>
      <c r="M20" s="34">
        <v>100</v>
      </c>
      <c r="N20" s="37">
        <v>0</v>
      </c>
      <c r="O20" s="38"/>
      <c r="P20" s="33"/>
      <c r="Q20" s="39"/>
      <c r="R20" s="39"/>
      <c r="S20" s="39"/>
      <c r="T20" s="40" t="str">
        <f t="shared" ca="1" si="0"/>
        <v>Már nincs hatályban</v>
      </c>
      <c r="U20" s="20">
        <f t="shared" si="1"/>
        <v>7429500</v>
      </c>
    </row>
    <row r="21" spans="1:21" ht="60" customHeight="1" x14ac:dyDescent="0.25">
      <c r="A21" s="31" t="s">
        <v>124</v>
      </c>
      <c r="B21" s="32" t="s">
        <v>119</v>
      </c>
      <c r="C21" s="33" t="s">
        <v>120</v>
      </c>
      <c r="D21" s="34" t="s">
        <v>42</v>
      </c>
      <c r="E21" s="33" t="s">
        <v>121</v>
      </c>
      <c r="F21" s="33" t="s">
        <v>122</v>
      </c>
      <c r="G21" s="33" t="s">
        <v>125</v>
      </c>
      <c r="H21" s="33" t="s">
        <v>113</v>
      </c>
      <c r="I21" s="35">
        <v>46093</v>
      </c>
      <c r="J21" s="35">
        <v>47118</v>
      </c>
      <c r="K21" s="36">
        <v>8400000</v>
      </c>
      <c r="L21" s="34"/>
      <c r="M21" s="34">
        <v>100</v>
      </c>
      <c r="N21" s="37">
        <v>0</v>
      </c>
      <c r="O21" s="38"/>
      <c r="P21" s="33"/>
      <c r="Q21" s="39"/>
      <c r="R21" s="39"/>
      <c r="S21" s="39"/>
      <c r="T21" s="40" t="str">
        <f t="shared" ca="1" si="0"/>
        <v>hatályban van</v>
      </c>
      <c r="U21" s="20">
        <f t="shared" si="1"/>
        <v>10668000</v>
      </c>
    </row>
    <row r="22" spans="1:21" ht="60" customHeight="1" x14ac:dyDescent="0.25">
      <c r="A22" s="31" t="s">
        <v>126</v>
      </c>
      <c r="B22" s="32" t="s">
        <v>59</v>
      </c>
      <c r="C22" s="33" t="s">
        <v>127</v>
      </c>
      <c r="D22" s="34" t="s">
        <v>42</v>
      </c>
      <c r="E22" s="33" t="s">
        <v>128</v>
      </c>
      <c r="F22" s="33" t="s">
        <v>129</v>
      </c>
      <c r="G22" s="33" t="s">
        <v>130</v>
      </c>
      <c r="H22" s="33" t="s">
        <v>113</v>
      </c>
      <c r="I22" s="35">
        <v>46141</v>
      </c>
      <c r="J22" s="35">
        <v>46265</v>
      </c>
      <c r="K22" s="36">
        <v>7289500</v>
      </c>
      <c r="L22" s="34"/>
      <c r="M22" s="34">
        <v>0</v>
      </c>
      <c r="N22" s="37">
        <v>100</v>
      </c>
      <c r="O22" s="38"/>
      <c r="P22" s="33"/>
      <c r="Q22" s="39"/>
      <c r="R22" s="39"/>
      <c r="S22" s="39"/>
      <c r="T22" s="40" t="str">
        <f t="shared" ca="1" si="0"/>
        <v>Már nincs hatályban</v>
      </c>
      <c r="U22" s="20">
        <f t="shared" si="1"/>
        <v>9257665</v>
      </c>
    </row>
    <row r="23" spans="1:21" ht="60" customHeight="1" x14ac:dyDescent="0.25">
      <c r="A23" s="31" t="s">
        <v>131</v>
      </c>
      <c r="B23" s="32" t="s">
        <v>53</v>
      </c>
      <c r="C23" s="33" t="s">
        <v>127</v>
      </c>
      <c r="D23" s="34" t="s">
        <v>42</v>
      </c>
      <c r="E23" s="33" t="s">
        <v>128</v>
      </c>
      <c r="F23" s="33" t="s">
        <v>129</v>
      </c>
      <c r="G23" s="33" t="s">
        <v>132</v>
      </c>
      <c r="H23" s="33" t="s">
        <v>71</v>
      </c>
      <c r="I23" s="35">
        <v>46161</v>
      </c>
      <c r="J23" s="35">
        <v>46173</v>
      </c>
      <c r="K23" s="36">
        <v>6450000</v>
      </c>
      <c r="L23" s="34"/>
      <c r="M23" s="34">
        <v>0</v>
      </c>
      <c r="N23" s="37">
        <v>100</v>
      </c>
      <c r="O23" s="38"/>
      <c r="P23" s="33"/>
      <c r="Q23" s="39"/>
      <c r="R23" s="39"/>
      <c r="S23" s="39"/>
      <c r="T23" s="40" t="str">
        <f t="shared" ca="1" si="0"/>
        <v>Már nincs hatályban</v>
      </c>
      <c r="U23" s="20">
        <f t="shared" si="1"/>
        <v>8191500</v>
      </c>
    </row>
    <row r="24" spans="1:21" ht="60" customHeight="1" x14ac:dyDescent="0.25">
      <c r="A24" s="31" t="s">
        <v>133</v>
      </c>
      <c r="B24" s="32" t="s">
        <v>134</v>
      </c>
      <c r="C24" s="33" t="s">
        <v>135</v>
      </c>
      <c r="D24" s="34" t="s">
        <v>42</v>
      </c>
      <c r="E24" s="33" t="s">
        <v>136</v>
      </c>
      <c r="F24" s="33" t="s">
        <v>137</v>
      </c>
      <c r="G24" s="33" t="s">
        <v>138</v>
      </c>
      <c r="H24" s="33" t="s">
        <v>113</v>
      </c>
      <c r="I24" s="35">
        <v>46157</v>
      </c>
      <c r="J24" s="35">
        <v>47034</v>
      </c>
      <c r="K24" s="36">
        <v>6704688</v>
      </c>
      <c r="L24" s="34"/>
      <c r="M24" s="34">
        <v>0</v>
      </c>
      <c r="N24" s="37">
        <v>100</v>
      </c>
      <c r="O24" s="38"/>
      <c r="P24" s="33"/>
      <c r="Q24" s="39"/>
      <c r="R24" s="39"/>
      <c r="S24" s="39"/>
      <c r="T24" s="40" t="str">
        <f t="shared" ca="1" si="0"/>
        <v>hatályban van</v>
      </c>
      <c r="U24" s="20">
        <f t="shared" si="1"/>
        <v>8514953.7599999998</v>
      </c>
    </row>
    <row r="25" spans="1:21" ht="60" customHeight="1" x14ac:dyDescent="0.25">
      <c r="A25" s="31" t="s">
        <v>139</v>
      </c>
      <c r="B25" s="32" t="s">
        <v>59</v>
      </c>
      <c r="C25" s="33" t="s">
        <v>48</v>
      </c>
      <c r="D25" s="34" t="s">
        <v>42</v>
      </c>
      <c r="E25" s="33" t="s">
        <v>49</v>
      </c>
      <c r="F25" s="33" t="s">
        <v>50</v>
      </c>
      <c r="G25" s="33" t="s">
        <v>140</v>
      </c>
      <c r="H25" s="33" t="s">
        <v>141</v>
      </c>
      <c r="I25" s="35">
        <v>46161</v>
      </c>
      <c r="J25" s="35">
        <v>46265</v>
      </c>
      <c r="K25" s="36">
        <v>17090195</v>
      </c>
      <c r="L25" s="34"/>
      <c r="M25" s="34">
        <v>0</v>
      </c>
      <c r="N25" s="37">
        <v>100</v>
      </c>
      <c r="O25" s="38"/>
      <c r="P25" s="33"/>
      <c r="Q25" s="39"/>
      <c r="R25" s="39"/>
      <c r="S25" s="39"/>
      <c r="T25" s="40" t="str">
        <f t="shared" ca="1" si="0"/>
        <v>Már nincs hatályban</v>
      </c>
      <c r="U25" s="20">
        <f t="shared" si="1"/>
        <v>21704547.649999999</v>
      </c>
    </row>
    <row r="26" spans="1:21" ht="60" customHeight="1" x14ac:dyDescent="0.25">
      <c r="A26" s="31" t="s">
        <v>142</v>
      </c>
      <c r="B26" s="32" t="s">
        <v>59</v>
      </c>
      <c r="C26" s="33" t="s">
        <v>48</v>
      </c>
      <c r="D26" s="34" t="s">
        <v>42</v>
      </c>
      <c r="E26" s="33" t="s">
        <v>49</v>
      </c>
      <c r="F26" s="33" t="s">
        <v>50</v>
      </c>
      <c r="G26" s="33" t="s">
        <v>143</v>
      </c>
      <c r="H26" s="33" t="s">
        <v>144</v>
      </c>
      <c r="I26" s="35">
        <v>46177</v>
      </c>
      <c r="J26" s="35">
        <v>46265</v>
      </c>
      <c r="K26" s="36">
        <v>36982511</v>
      </c>
      <c r="L26" s="34"/>
      <c r="M26" s="34">
        <v>0</v>
      </c>
      <c r="N26" s="37">
        <v>100</v>
      </c>
      <c r="O26" s="38"/>
      <c r="P26" s="33"/>
      <c r="Q26" s="39"/>
      <c r="R26" s="39"/>
      <c r="S26" s="39"/>
      <c r="T26" s="40" t="str">
        <f t="shared" ca="1" si="0"/>
        <v>Már nincs hatályban</v>
      </c>
      <c r="U26" s="20">
        <f t="shared" si="1"/>
        <v>46967788.969999999</v>
      </c>
    </row>
    <row r="27" spans="1:21" ht="60" customHeight="1" x14ac:dyDescent="0.25">
      <c r="A27" s="31" t="s">
        <v>145</v>
      </c>
      <c r="B27" s="32" t="s">
        <v>53</v>
      </c>
      <c r="C27" s="33" t="s">
        <v>146</v>
      </c>
      <c r="D27" s="34" t="s">
        <v>42</v>
      </c>
      <c r="E27" s="33" t="s">
        <v>55</v>
      </c>
      <c r="F27" s="33" t="s">
        <v>56</v>
      </c>
      <c r="G27" s="33" t="s">
        <v>147</v>
      </c>
      <c r="H27" s="33" t="s">
        <v>148</v>
      </c>
      <c r="I27" s="35">
        <v>46198</v>
      </c>
      <c r="J27" s="35">
        <v>46226</v>
      </c>
      <c r="K27" s="36">
        <v>6385085</v>
      </c>
      <c r="L27" s="34"/>
      <c r="M27" s="34">
        <v>0</v>
      </c>
      <c r="N27" s="37">
        <v>100</v>
      </c>
      <c r="O27" s="38"/>
      <c r="P27" s="33"/>
      <c r="Q27" s="39"/>
      <c r="R27" s="39"/>
      <c r="S27" s="39"/>
      <c r="T27" s="40" t="str">
        <f t="shared" ca="1" si="0"/>
        <v>Már nincs hatályban</v>
      </c>
      <c r="U27" s="20">
        <f t="shared" si="1"/>
        <v>8109057.9500000002</v>
      </c>
    </row>
    <row r="28" spans="1:21" ht="60" customHeight="1" x14ac:dyDescent="0.25">
      <c r="A28" s="31" t="s">
        <v>149</v>
      </c>
      <c r="B28" s="32" t="s">
        <v>108</v>
      </c>
      <c r="C28" s="33" t="s">
        <v>150</v>
      </c>
      <c r="D28" s="34" t="s">
        <v>42</v>
      </c>
      <c r="E28" s="33" t="s">
        <v>73</v>
      </c>
      <c r="F28" s="33" t="s">
        <v>151</v>
      </c>
      <c r="G28" s="33" t="s">
        <v>152</v>
      </c>
      <c r="H28" s="33" t="s">
        <v>148</v>
      </c>
      <c r="I28" s="35">
        <v>46203</v>
      </c>
      <c r="J28" s="35">
        <v>46934</v>
      </c>
      <c r="K28" s="36">
        <f>4284000+12417600+300000</f>
        <v>17001600</v>
      </c>
      <c r="L28" s="34"/>
      <c r="M28" s="34">
        <v>0</v>
      </c>
      <c r="N28" s="37">
        <v>100</v>
      </c>
      <c r="O28" s="38"/>
      <c r="P28" s="33"/>
      <c r="Q28" s="39"/>
      <c r="R28" s="39"/>
      <c r="S28" s="39"/>
      <c r="T28" s="40" t="str">
        <f t="shared" ca="1" si="0"/>
        <v>hatályban van</v>
      </c>
      <c r="U28" s="20">
        <f t="shared" si="1"/>
        <v>21592032</v>
      </c>
    </row>
    <row r="29" spans="1:21" ht="75" x14ac:dyDescent="0.25">
      <c r="A29" s="31" t="s">
        <v>153</v>
      </c>
      <c r="B29" s="32" t="s">
        <v>59</v>
      </c>
      <c r="C29" s="33" t="s">
        <v>154</v>
      </c>
      <c r="D29" s="34" t="s">
        <v>42</v>
      </c>
      <c r="E29" s="33" t="s">
        <v>155</v>
      </c>
      <c r="F29" s="33" t="s">
        <v>156</v>
      </c>
      <c r="G29" s="33" t="s">
        <v>157</v>
      </c>
      <c r="H29" s="33" t="s">
        <v>158</v>
      </c>
      <c r="I29" s="35">
        <v>46238</v>
      </c>
      <c r="J29" s="35">
        <v>46265</v>
      </c>
      <c r="K29" s="36">
        <v>6950307</v>
      </c>
      <c r="L29" s="34"/>
      <c r="M29" s="34">
        <v>0</v>
      </c>
      <c r="N29" s="37">
        <v>100</v>
      </c>
      <c r="O29" s="42"/>
      <c r="P29" s="43"/>
      <c r="Q29" s="43"/>
      <c r="R29" s="43"/>
      <c r="S29" s="43"/>
      <c r="T29" s="40" t="str">
        <f t="shared" ca="1" si="0"/>
        <v>Már nincs hatályban</v>
      </c>
      <c r="U29" s="20">
        <f t="shared" si="1"/>
        <v>8826889.8900000006</v>
      </c>
    </row>
    <row r="30" spans="1:21" ht="60" x14ac:dyDescent="0.25">
      <c r="A30" s="31" t="s">
        <v>159</v>
      </c>
      <c r="B30" s="32" t="s">
        <v>59</v>
      </c>
      <c r="C30" s="33" t="s">
        <v>160</v>
      </c>
      <c r="D30" s="34" t="s">
        <v>42</v>
      </c>
      <c r="E30" s="33" t="s">
        <v>161</v>
      </c>
      <c r="F30" s="33" t="s">
        <v>162</v>
      </c>
      <c r="G30" s="33" t="s">
        <v>163</v>
      </c>
      <c r="H30" s="33" t="s">
        <v>164</v>
      </c>
      <c r="I30" s="35">
        <v>46251</v>
      </c>
      <c r="J30" s="35">
        <v>46280</v>
      </c>
      <c r="K30" s="36">
        <v>9949113</v>
      </c>
      <c r="L30" s="34"/>
      <c r="M30" s="34">
        <v>0</v>
      </c>
      <c r="N30" s="37">
        <v>100</v>
      </c>
      <c r="O30" s="42"/>
      <c r="P30" s="43"/>
      <c r="Q30" s="43"/>
      <c r="R30" s="43"/>
      <c r="S30" s="43"/>
      <c r="T30" s="40" t="str">
        <f t="shared" ca="1" si="0"/>
        <v>Már nincs hatályban</v>
      </c>
      <c r="U30" s="20">
        <f t="shared" si="1"/>
        <v>12635373.51</v>
      </c>
    </row>
    <row r="31" spans="1:21" ht="60" x14ac:dyDescent="0.25">
      <c r="A31" s="31" t="s">
        <v>165</v>
      </c>
      <c r="B31" s="32" t="s">
        <v>59</v>
      </c>
      <c r="C31" s="33" t="s">
        <v>166</v>
      </c>
      <c r="D31" s="34" t="s">
        <v>42</v>
      </c>
      <c r="E31" s="44" t="s">
        <v>167</v>
      </c>
      <c r="F31" s="44" t="s">
        <v>168</v>
      </c>
      <c r="G31" s="33" t="s">
        <v>169</v>
      </c>
      <c r="H31" s="33" t="s">
        <v>71</v>
      </c>
      <c r="I31" s="35">
        <v>46260</v>
      </c>
      <c r="J31" s="35">
        <v>46295</v>
      </c>
      <c r="K31" s="36">
        <v>5348860</v>
      </c>
      <c r="L31" s="34"/>
      <c r="M31" s="34">
        <v>0</v>
      </c>
      <c r="N31" s="37">
        <v>100</v>
      </c>
      <c r="O31" s="42"/>
      <c r="P31" s="43"/>
      <c r="Q31" s="43"/>
      <c r="R31" s="43"/>
      <c r="S31" s="43"/>
      <c r="T31" s="40" t="str">
        <f t="shared" ca="1" si="0"/>
        <v>Már nincs hatályban</v>
      </c>
      <c r="U31" s="20">
        <f t="shared" si="1"/>
        <v>6793052.2000000002</v>
      </c>
    </row>
  </sheetData>
  <autoFilter ref="C3:T31" xr:uid="{C106A740-08CF-4D49-B3B5-4480F3CB1CAE}"/>
  <mergeCells count="4">
    <mergeCell ref="A1:N1"/>
    <mergeCell ref="O1:S1"/>
    <mergeCell ref="K2:L2"/>
    <mergeCell ref="R2:S2"/>
  </mergeCells>
  <dataValidations count="1">
    <dataValidation type="list" allowBlank="1" showInputMessage="1" showErrorMessage="1" errorTitle="Igen/Nem" error="Kérem a legördülő listából válasszon." sqref="D4:D31" xr:uid="{0BAE23E4-69C3-4028-B771-0A5AA123F910}">
      <formula1>"Igen,Nem"</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szerződések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Dékány Brigitta</dc:creator>
  <cp:lastModifiedBy>Dékány Brigitta</cp:lastModifiedBy>
  <dcterms:created xsi:type="dcterms:W3CDTF">2026-10-05T07:41:55Z</dcterms:created>
  <dcterms:modified xsi:type="dcterms:W3CDTF">2026-10-05T07:42:41Z</dcterms:modified>
</cp:coreProperties>
</file>